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1"/>
  </bookViews>
  <sheets>
    <sheet name="титульна-МКмаг" sheetId="1" r:id="rId1"/>
    <sheet name="план-МКмаг" sheetId="2" r:id="rId2"/>
  </sheets>
  <externalReferences>
    <externalReference r:id="rId5"/>
  </externalReferences>
  <definedNames>
    <definedName name="А">#REF!</definedName>
    <definedName name="А1">#REF!</definedName>
    <definedName name="_xlnm.Print_Titles" localSheetId="1">'план-МКмаг'!$8:$8</definedName>
    <definedName name="_xlnm.Print_Area" localSheetId="1">'план-МКмаг'!$A$1:$X$83</definedName>
    <definedName name="_xlnm.Print_Area" localSheetId="0">'титульна-МКмаг'!$A$1:$BH$29</definedName>
    <definedName name="с22">#REF!</definedName>
    <definedName name="с222">#REF!</definedName>
  </definedNames>
  <calcPr fullCalcOnLoad="1" refMode="R1C1"/>
</workbook>
</file>

<file path=xl/sharedStrings.xml><?xml version="1.0" encoding="utf-8"?>
<sst xmlns="http://schemas.openxmlformats.org/spreadsheetml/2006/main" count="232" uniqueCount="184">
  <si>
    <t>Разом</t>
  </si>
  <si>
    <t>НАВЧАЛЬНИЙ ПЛАН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</si>
  <si>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</si>
  <si>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</si>
  <si>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</si>
  <si>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</si>
  <si>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</si>
  <si>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</si>
  <si>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</si>
  <si>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</si>
  <si>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</si>
  <si>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</si>
  <si>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</si>
  <si>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</si>
  <si>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</si>
  <si>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</si>
  <si>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</si>
  <si>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</si>
  <si>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</si>
  <si>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</si>
  <si>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</si>
  <si>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</si>
  <si>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</si>
  <si>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</si>
  <si>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</si>
  <si>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</si>
  <si>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</si>
  <si>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</si>
  <si>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</si>
  <si>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</si>
  <si>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Примітка:</t>
  </si>
  <si>
    <t>Теоретичне навчання</t>
  </si>
  <si>
    <t>лекції</t>
  </si>
  <si>
    <t>практичні</t>
  </si>
  <si>
    <t>семінарські</t>
  </si>
  <si>
    <t>1 сем</t>
  </si>
  <si>
    <t>2 сем</t>
  </si>
  <si>
    <t>3 сем</t>
  </si>
  <si>
    <t>лабораторні</t>
  </si>
  <si>
    <t>Зведена таблиця</t>
  </si>
  <si>
    <t>Кількість аудиторних годин на тиждень</t>
  </si>
  <si>
    <t>Кількість заліків</t>
  </si>
  <si>
    <t>Кількість екзаменів</t>
  </si>
  <si>
    <t>Кількість кредитів ECTS</t>
  </si>
  <si>
    <t>"Погоджено"</t>
  </si>
  <si>
    <t>Екзамена-ційні сесії</t>
  </si>
  <si>
    <t>Підсумкові атестації</t>
  </si>
  <si>
    <t>Виробнича практика</t>
  </si>
  <si>
    <t>Київський університет імені Бориса Грінченка</t>
  </si>
  <si>
    <t>НМЦ стандартизації та якості освіти</t>
  </si>
  <si>
    <t>=</t>
  </si>
  <si>
    <t>Екзаменаційна сесія</t>
  </si>
  <si>
    <t>Виконання кваліф. робіт</t>
  </si>
  <si>
    <t>№ з/п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</si>
  <si>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</si>
  <si>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</si>
  <si>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</si>
  <si>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</si>
  <si>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</si>
  <si>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годин</t>
  </si>
  <si>
    <t>кредитів</t>
  </si>
  <si>
    <t>контактні</t>
  </si>
  <si>
    <t>підготовка та проходження контрольних заходів</t>
  </si>
  <si>
    <t>самостійна робота</t>
  </si>
  <si>
    <t>Екзамен</t>
  </si>
  <si>
    <t>Залік</t>
  </si>
  <si>
    <t>Курсова робота</t>
  </si>
  <si>
    <t>індивідуальні</t>
  </si>
  <si>
    <t>модульний контроль</t>
  </si>
  <si>
    <t>семестровий контроль</t>
  </si>
  <si>
    <t>Разом за навчальним планом</t>
  </si>
  <si>
    <r>
      <rPr>
        <b/>
        <u val="single"/>
        <sz val="16"/>
        <rFont val="Calibri"/>
        <family val="2"/>
      </rPr>
      <t>денна</t>
    </r>
    <r>
      <rPr>
        <sz val="16"/>
        <rFont val="Calibri"/>
        <family val="2"/>
      </rPr>
      <t xml:space="preserve"> форма навчання</t>
    </r>
  </si>
  <si>
    <t>Розподіл за курсами і семестрами кредитів</t>
  </si>
  <si>
    <t>3. Атестація</t>
  </si>
  <si>
    <t>ІІ.    Вибіркова частина</t>
  </si>
  <si>
    <t>Разом за вибірковою частиною</t>
  </si>
  <si>
    <t>М</t>
  </si>
  <si>
    <t>І. Обов'язкова частина</t>
  </si>
  <si>
    <t>другий (магістерський)</t>
  </si>
  <si>
    <t>::</t>
  </si>
  <si>
    <t>В</t>
  </si>
  <si>
    <t xml:space="preserve">2. Практика </t>
  </si>
  <si>
    <t>тижнів теоретичного навчання</t>
  </si>
  <si>
    <t>ВДС.1.01</t>
  </si>
  <si>
    <t>ВДС.1.03</t>
  </si>
  <si>
    <t>ВДС.1.04</t>
  </si>
  <si>
    <t>1. Навчальні дисципліни</t>
  </si>
  <si>
    <t>"Затверджено"</t>
  </si>
  <si>
    <t>Рішенням Вченої ради</t>
  </si>
  <si>
    <t>Київського університету імені Бориса Грінченка</t>
  </si>
  <si>
    <t>магістр</t>
  </si>
  <si>
    <t xml:space="preserve">Термін навчання: </t>
  </si>
  <si>
    <r>
      <t xml:space="preserve">галузь знань </t>
    </r>
    <r>
      <rPr>
        <b/>
        <sz val="16"/>
        <rFont val="Calibri"/>
        <family val="2"/>
      </rPr>
      <t xml:space="preserve"> </t>
    </r>
  </si>
  <si>
    <t xml:space="preserve">спеціальність </t>
  </si>
  <si>
    <t>освітня програма</t>
  </si>
  <si>
    <t>ВДС.2.01</t>
  </si>
  <si>
    <t>Разом за обов'язковою частиною</t>
  </si>
  <si>
    <t>1 курс</t>
  </si>
  <si>
    <t>2 курс</t>
  </si>
  <si>
    <t>Виробничі практики (обов'язкова/вибіркова), тижнів</t>
  </si>
  <si>
    <t>Атестація (обов'язкова/вибіркова), тижнів</t>
  </si>
  <si>
    <t>Виробничі практики</t>
  </si>
  <si>
    <t>Атестація: Захист магістерської роботи</t>
  </si>
  <si>
    <t>Підготовка магістерської роботи</t>
  </si>
  <si>
    <t>Підготовка магістерської роботи (обов'язкова/вибіркова), тижнів</t>
  </si>
  <si>
    <t>х</t>
  </si>
  <si>
    <t>Ступінь вищої освіти:</t>
  </si>
  <si>
    <t>підготовки здобувачів вищої освіти за освітньо-професійною програмою</t>
  </si>
  <si>
    <t>ІІІ. План навчального процесу</t>
  </si>
  <si>
    <t>Написання магістерського проекту</t>
  </si>
  <si>
    <t>Захист магістерського проекту</t>
  </si>
  <si>
    <t>1 рік 4 місяці</t>
  </si>
  <si>
    <t>06 Журналістика</t>
  </si>
  <si>
    <t>061 Журналістика</t>
  </si>
  <si>
    <t>Виробнича</t>
  </si>
  <si>
    <t>ОДФ.1</t>
  </si>
  <si>
    <t>ОДФ.2</t>
  </si>
  <si>
    <t>ОДФ.3</t>
  </si>
  <si>
    <t>ОДФ.4</t>
  </si>
  <si>
    <t>ОДФ.5</t>
  </si>
  <si>
    <t>ОП.1.</t>
  </si>
  <si>
    <t>ОА.1.</t>
  </si>
  <si>
    <t>ОА.2.</t>
  </si>
  <si>
    <t>4.1. Навчальні дисципліни</t>
  </si>
  <si>
    <t>ВДС.2.02</t>
  </si>
  <si>
    <t>4.2. Навчальні дисципліни</t>
  </si>
  <si>
    <t>ВДС.2.04</t>
  </si>
  <si>
    <r>
      <t xml:space="preserve">Протокол №  </t>
    </r>
    <r>
      <rPr>
        <u val="single"/>
        <sz val="14"/>
        <rFont val="Calibri"/>
        <family val="2"/>
      </rPr>
      <t>8</t>
    </r>
    <r>
      <rPr>
        <sz val="14"/>
        <rFont val="Calibri"/>
        <family val="2"/>
      </rPr>
      <t xml:space="preserve">  від "</t>
    </r>
    <r>
      <rPr>
        <u val="single"/>
        <sz val="14"/>
        <rFont val="Calibri"/>
        <family val="2"/>
      </rPr>
      <t>27</t>
    </r>
    <r>
      <rPr>
        <sz val="14"/>
        <rFont val="Calibri"/>
        <family val="2"/>
      </rPr>
      <t xml:space="preserve">" </t>
    </r>
    <r>
      <rPr>
        <u val="single"/>
        <sz val="14"/>
        <rFont val="Calibri"/>
        <family val="2"/>
      </rPr>
      <t>квітня</t>
    </r>
    <r>
      <rPr>
        <sz val="14"/>
        <rFont val="Calibri"/>
        <family val="2"/>
      </rPr>
      <t xml:space="preserve"> 2017 року</t>
    </r>
  </si>
  <si>
    <t>061.00.04 Медіакомунікації</t>
  </si>
  <si>
    <t>Проектний менеджмент</t>
  </si>
  <si>
    <t>ІІ. Зведені дані по використанню часу (тижнів)</t>
  </si>
  <si>
    <t>Формування спеціальних (фахових, предметних) компетентностей</t>
  </si>
  <si>
    <t>мк</t>
  </si>
  <si>
    <t>ауд</t>
  </si>
  <si>
    <t>ср</t>
  </si>
  <si>
    <r>
      <t xml:space="preserve">На базі </t>
    </r>
    <r>
      <rPr>
        <b/>
        <sz val="14"/>
        <rFont val="Calibri"/>
        <family val="2"/>
      </rPr>
      <t>диплома бакалавра</t>
    </r>
  </si>
  <si>
    <t>Теорія та історія масових комунікацій</t>
  </si>
  <si>
    <t>Сучасні соціально-комунікативні технології</t>
  </si>
  <si>
    <t>Медіаправо та медіабезпека</t>
  </si>
  <si>
    <t>Медіаполітика: українські та європейські студії</t>
  </si>
  <si>
    <t>Виробництво текстово-візуального контенту</t>
  </si>
  <si>
    <t>Основи медіадосліджень</t>
  </si>
  <si>
    <t xml:space="preserve">Виробництво мультимедійного  контенту </t>
  </si>
  <si>
    <t>Виробництво аудіовізуального контенту</t>
  </si>
  <si>
    <t xml:space="preserve">Вибіркова спеціалізація "Управління медіапроектами" </t>
  </si>
  <si>
    <t>Комунікативні системи та платформи</t>
  </si>
  <si>
    <t>Практики комунікаційної діяльності</t>
  </si>
  <si>
    <t>Правові та етичні засади медіадіяльності</t>
  </si>
  <si>
    <t xml:space="preserve">Медіабезпека в умовах гібридної війни </t>
  </si>
  <si>
    <t>Сучасні технології створення медіапродукту</t>
  </si>
  <si>
    <t>Створення і ведення громадського проекту</t>
  </si>
  <si>
    <t>Теорія та практика медіадосліджень</t>
  </si>
  <si>
    <t xml:space="preserve">Створення та просування авторського проєкту </t>
  </si>
  <si>
    <t>"____" _____ 2023 р. ________________</t>
  </si>
  <si>
    <t>Практикум з медіаменеджменту</t>
  </si>
  <si>
    <t>Мова в медіа</t>
  </si>
  <si>
    <t>Українська мова в фаховій діяльності</t>
  </si>
  <si>
    <t xml:space="preserve"> Іноземна мова за професійним спрямуванням</t>
  </si>
  <si>
    <t>Соціологія та психологія медіакомунікації</t>
  </si>
  <si>
    <t>Соціологія громадської думки</t>
  </si>
  <si>
    <t>Психологія масової комунікації</t>
  </si>
  <si>
    <t>Практикум з ведення перемовин</t>
  </si>
  <si>
    <t xml:space="preserve">Управлінська діяльність в медіасфері </t>
  </si>
  <si>
    <t xml:space="preserve"> </t>
  </si>
  <si>
    <t>Проблематика Цілей сталого розвитку в медіа</t>
  </si>
  <si>
    <t>Публічні комунікації</t>
  </si>
  <si>
    <t>PR та реклама</t>
  </si>
  <si>
    <t>Практикум маркетингових комунікацій та технологій</t>
  </si>
  <si>
    <t xml:space="preserve">від ___.__.2023 р. протокол № </t>
  </si>
  <si>
    <t>Голова Вченої ради, проректор</t>
  </si>
  <si>
    <t>1</t>
  </si>
  <si>
    <t>Основи медіаменеджменту та медіамаркетингу</t>
  </si>
  <si>
    <t>ОДФ.6</t>
  </si>
  <si>
    <t>ОДФ.7</t>
  </si>
  <si>
    <t>Методологія мультидисциплінарних досліджень</t>
  </si>
  <si>
    <t>Затверджено на засіданні Вченої ради Факультет журналістики</t>
  </si>
  <si>
    <t>Корпоративні  комунікації</t>
  </si>
  <si>
    <t xml:space="preserve">Рівень вищої освіти: </t>
  </si>
  <si>
    <t xml:space="preserve">Кваліфікація: </t>
  </si>
  <si>
    <t xml:space="preserve"> магістр журналістики</t>
  </si>
  <si>
    <t>___________________________  Наталія ВІННІКОВА</t>
  </si>
  <si>
    <t>Голова Вченої ради, декан факультету ___________________ Г. В. Горбенко</t>
  </si>
  <si>
    <t xml:space="preserve">Вибіркова спеціалізація "Комунікативістика в медіа" </t>
  </si>
  <si>
    <t>Теорія та історія журналістики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</si>
</sst>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_-* #,##0.00\ &quot;грн.&quot;_-;\-* #,##0.00\ &quot;грн.&quot;_-;_-* &quot;-&quot;??\ &quot;грн.&quot;_-;_-@_-"/>
    <numFmt numFmtId="177" formatCode="0.0"/>
  </numFmts>
  <fonts count="60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.25"/>
      <color indexed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16"/>
      <name val="Calibri"/>
      <family val="2"/>
    </font>
    <font>
      <vertAlign val="superscript"/>
      <sz val="11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13"/>
      <name val="Calibri"/>
      <family val="2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4"/>
      <color indexed="8"/>
      <name val="Calibri"/>
      <family val="2"/>
    </font>
    <font>
      <sz val="16"/>
      <color indexed="10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u val="single"/>
      <sz val="18"/>
      <color indexed="10"/>
      <name val="Calibri"/>
      <family val="2"/>
    </font>
    <font>
      <u val="single"/>
      <sz val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  <font>
      <b/>
      <sz val="14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13" fillId="0" borderId="6" applyNumberFormat="0" applyFill="0" applyAlignment="0" applyProtection="0"/>
    <xf numFmtId="0" fontId="6" fillId="0" borderId="7" applyNumberFormat="0" applyFill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5" fillId="20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4" fillId="20" borderId="2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25" fillId="0" borderId="0" xfId="87" applyFont="1">
      <alignment/>
      <protection/>
    </xf>
    <xf numFmtId="0" fontId="22" fillId="0" borderId="0" xfId="87" applyFont="1">
      <alignment/>
      <protection/>
    </xf>
    <xf numFmtId="0" fontId="26" fillId="0" borderId="0" xfId="87" applyFont="1">
      <alignment/>
      <protection/>
    </xf>
    <xf numFmtId="0" fontId="26" fillId="0" borderId="0" xfId="87" applyFont="1" applyBorder="1">
      <alignment/>
      <protection/>
    </xf>
    <xf numFmtId="0" fontId="29" fillId="0" borderId="0" xfId="87" applyFont="1" applyBorder="1">
      <alignment/>
      <protection/>
    </xf>
    <xf numFmtId="0" fontId="26" fillId="0" borderId="0" xfId="87" applyFont="1" applyFill="1">
      <alignment/>
      <protection/>
    </xf>
    <xf numFmtId="0" fontId="26" fillId="0" borderId="0" xfId="87" applyFont="1" applyFill="1" applyBorder="1">
      <alignment/>
      <protection/>
    </xf>
    <xf numFmtId="0" fontId="29" fillId="0" borderId="0" xfId="87" applyFont="1" applyFill="1" applyBorder="1">
      <alignment/>
      <protection/>
    </xf>
    <xf numFmtId="0" fontId="30" fillId="0" borderId="0" xfId="87" applyFont="1">
      <alignment/>
      <protection/>
    </xf>
    <xf numFmtId="0" fontId="31" fillId="0" borderId="10" xfId="87" applyFont="1" applyBorder="1" applyAlignment="1">
      <alignment horizontal="center" vertical="center"/>
      <protection/>
    </xf>
    <xf numFmtId="0" fontId="27" fillId="0" borderId="11" xfId="87" applyFont="1" applyBorder="1" applyAlignment="1">
      <alignment horizontal="center"/>
      <protection/>
    </xf>
    <xf numFmtId="0" fontId="27" fillId="0" borderId="10" xfId="87" applyFont="1" applyBorder="1" applyAlignment="1">
      <alignment horizontal="center" vertical="center"/>
      <protection/>
    </xf>
    <xf numFmtId="0" fontId="31" fillId="0" borderId="11" xfId="87" applyFont="1" applyBorder="1" applyAlignment="1">
      <alignment horizontal="center" vertical="center"/>
      <protection/>
    </xf>
    <xf numFmtId="0" fontId="31" fillId="0" borderId="11" xfId="87" applyFont="1" applyBorder="1" applyAlignment="1">
      <alignment horizontal="center" vertical="top"/>
      <protection/>
    </xf>
    <xf numFmtId="0" fontId="27" fillId="0" borderId="11" xfId="87" applyFont="1" applyBorder="1" applyAlignment="1">
      <alignment horizontal="center" vertical="center"/>
      <protection/>
    </xf>
    <xf numFmtId="0" fontId="25" fillId="0" borderId="0" xfId="87" applyFont="1" applyAlignment="1">
      <alignment horizontal="center"/>
      <protection/>
    </xf>
    <xf numFmtId="0" fontId="27" fillId="0" borderId="12" xfId="87" applyFont="1" applyBorder="1" applyAlignment="1">
      <alignment horizontal="center" vertical="center"/>
      <protection/>
    </xf>
    <xf numFmtId="0" fontId="27" fillId="0" borderId="12" xfId="87" applyFont="1" applyBorder="1" applyAlignment="1">
      <alignment horizontal="center" vertical="top"/>
      <protection/>
    </xf>
    <xf numFmtId="0" fontId="33" fillId="0" borderId="0" xfId="87" applyFont="1">
      <alignment/>
      <protection/>
    </xf>
    <xf numFmtId="0" fontId="22" fillId="0" borderId="13" xfId="87" applyFont="1" applyBorder="1" applyAlignment="1">
      <alignment horizontal="center" vertical="center"/>
      <protection/>
    </xf>
    <xf numFmtId="0" fontId="35" fillId="0" borderId="13" xfId="87" applyFont="1" applyBorder="1" applyAlignment="1">
      <alignment horizontal="center" vertical="center"/>
      <protection/>
    </xf>
    <xf numFmtId="0" fontId="22" fillId="0" borderId="0" xfId="87" applyFont="1" applyAlignment="1">
      <alignment vertical="center"/>
      <protection/>
    </xf>
    <xf numFmtId="0" fontId="25" fillId="0" borderId="0" xfId="87" applyFont="1" applyAlignment="1">
      <alignment vertical="center"/>
      <protection/>
    </xf>
    <xf numFmtId="0" fontId="21" fillId="0" borderId="0" xfId="87" applyFont="1" applyAlignment="1">
      <alignment vertical="center"/>
      <protection/>
    </xf>
    <xf numFmtId="0" fontId="28" fillId="0" borderId="0" xfId="87" applyFont="1" applyAlignment="1">
      <alignment vertical="center"/>
      <protection/>
    </xf>
    <xf numFmtId="0" fontId="19" fillId="0" borderId="0" xfId="87" applyFont="1" applyAlignment="1">
      <alignment vertical="center"/>
      <protection/>
    </xf>
    <xf numFmtId="0" fontId="21" fillId="0" borderId="0" xfId="87" applyFont="1" applyAlignment="1">
      <alignment vertical="center"/>
      <protection/>
    </xf>
    <xf numFmtId="0" fontId="25" fillId="0" borderId="0" xfId="87" applyFont="1" applyAlignment="1">
      <alignment horizontal="left" vertical="center"/>
      <protection/>
    </xf>
    <xf numFmtId="0" fontId="23" fillId="0" borderId="0" xfId="87" applyFont="1" applyAlignment="1">
      <alignment vertical="center"/>
      <protection/>
    </xf>
    <xf numFmtId="0" fontId="25" fillId="0" borderId="0" xfId="87" applyFont="1" applyFill="1" applyAlignment="1">
      <alignment vertical="center"/>
      <protection/>
    </xf>
    <xf numFmtId="0" fontId="20" fillId="0" borderId="0" xfId="87" applyFont="1" applyAlignment="1">
      <alignment vertical="center"/>
      <protection/>
    </xf>
    <xf numFmtId="0" fontId="36" fillId="0" borderId="0" xfId="87" applyFont="1" applyAlignment="1">
      <alignment vertical="center"/>
      <protection/>
    </xf>
    <xf numFmtId="0" fontId="22" fillId="0" borderId="0" xfId="87" applyFont="1" applyAlignment="1">
      <alignment vertical="center"/>
      <protection/>
    </xf>
    <xf numFmtId="0" fontId="22" fillId="0" borderId="0" xfId="87" applyFont="1" applyAlignment="1">
      <alignment horizontal="left" vertical="center"/>
      <protection/>
    </xf>
    <xf numFmtId="0" fontId="24" fillId="0" borderId="0" xfId="87" applyFont="1" applyAlignment="1">
      <alignment vertical="center"/>
      <protection/>
    </xf>
    <xf numFmtId="0" fontId="24" fillId="0" borderId="0" xfId="87" applyFont="1">
      <alignment/>
      <protection/>
    </xf>
    <xf numFmtId="0" fontId="37" fillId="0" borderId="0" xfId="87" applyFont="1" applyAlignment="1">
      <alignment vertical="center"/>
      <protection/>
    </xf>
    <xf numFmtId="0" fontId="21" fillId="0" borderId="0" xfId="87" applyFont="1" applyAlignment="1">
      <alignment horizontal="left" vertical="center"/>
      <protection/>
    </xf>
    <xf numFmtId="0" fontId="20" fillId="0" borderId="0" xfId="87" applyFont="1" applyAlignment="1">
      <alignment horizontal="center" vertical="center"/>
      <protection/>
    </xf>
    <xf numFmtId="0" fontId="26" fillId="0" borderId="0" xfId="87" applyFont="1" applyAlignment="1">
      <alignment horizontal="center" vertical="center"/>
      <protection/>
    </xf>
    <xf numFmtId="0" fontId="26" fillId="0" borderId="13" xfId="87" applyFont="1" applyBorder="1" applyAlignment="1">
      <alignment horizontal="center" vertical="center"/>
      <protection/>
    </xf>
    <xf numFmtId="0" fontId="26" fillId="0" borderId="0" xfId="87" applyFont="1" applyAlignment="1">
      <alignment vertical="center" wrapText="1"/>
      <protection/>
    </xf>
    <xf numFmtId="0" fontId="26" fillId="0" borderId="0" xfId="87" applyFont="1" applyBorder="1" applyAlignment="1">
      <alignment vertical="top" wrapText="1"/>
      <protection/>
    </xf>
    <xf numFmtId="0" fontId="25" fillId="0" borderId="0" xfId="87" applyFont="1" applyAlignment="1">
      <alignment vertical="top" wrapText="1"/>
      <protection/>
    </xf>
    <xf numFmtId="0" fontId="26" fillId="0" borderId="0" xfId="87" applyFont="1" applyAlignment="1">
      <alignment vertical="top" wrapText="1"/>
      <protection/>
    </xf>
    <xf numFmtId="0" fontId="25" fillId="0" borderId="0" xfId="87" applyFont="1" applyAlignment="1">
      <alignment horizontal="center" vertical="center"/>
      <protection/>
    </xf>
    <xf numFmtId="0" fontId="26" fillId="0" borderId="0" xfId="87" applyFont="1" applyAlignment="1">
      <alignment horizontal="left" vertical="top" wrapText="1"/>
      <protection/>
    </xf>
    <xf numFmtId="0" fontId="22" fillId="0" borderId="0" xfId="87" applyFont="1">
      <alignment/>
      <protection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4" fillId="0" borderId="15" xfId="88" applyFont="1" applyBorder="1" applyAlignment="1">
      <alignment horizontal="left" vertical="center"/>
      <protection/>
    </xf>
    <xf numFmtId="0" fontId="39" fillId="0" borderId="16" xfId="88" applyFont="1" applyBorder="1" applyAlignment="1">
      <alignment horizontal="center" vertical="center" wrapText="1"/>
      <protection/>
    </xf>
    <xf numFmtId="0" fontId="39" fillId="0" borderId="16" xfId="88" applyFont="1" applyBorder="1" applyAlignment="1">
      <alignment horizontal="center" vertical="center"/>
      <protection/>
    </xf>
    <xf numFmtId="0" fontId="20" fillId="0" borderId="0" xfId="88" applyFont="1" applyAlignment="1">
      <alignment horizontal="center" vertical="center"/>
      <protection/>
    </xf>
    <xf numFmtId="9" fontId="39" fillId="0" borderId="0" xfId="88" applyNumberFormat="1" applyFont="1" applyBorder="1" applyAlignment="1">
      <alignment vertical="center"/>
      <protection/>
    </xf>
    <xf numFmtId="0" fontId="39" fillId="0" borderId="0" xfId="88" applyFont="1" applyBorder="1" applyAlignment="1">
      <alignment vertical="center"/>
      <protection/>
    </xf>
    <xf numFmtId="0" fontId="39" fillId="0" borderId="17" xfId="88" applyFont="1" applyBorder="1" applyAlignment="1">
      <alignment vertical="center"/>
      <protection/>
    </xf>
    <xf numFmtId="0" fontId="20" fillId="0" borderId="0" xfId="88" applyFont="1" applyAlignment="1">
      <alignment vertical="center"/>
      <protection/>
    </xf>
    <xf numFmtId="0" fontId="40" fillId="0" borderId="18" xfId="88" applyFont="1" applyBorder="1" applyAlignment="1">
      <alignment horizontal="left" vertical="center"/>
      <protection/>
    </xf>
    <xf numFmtId="0" fontId="34" fillId="0" borderId="0" xfId="88" applyFont="1" applyBorder="1" applyAlignment="1">
      <alignment horizontal="left" vertical="center"/>
      <protection/>
    </xf>
    <xf numFmtId="0" fontId="20" fillId="0" borderId="0" xfId="88" applyFont="1" applyBorder="1" applyAlignment="1">
      <alignment vertical="center"/>
      <protection/>
    </xf>
    <xf numFmtId="0" fontId="34" fillId="0" borderId="18" xfId="88" applyFont="1" applyBorder="1" applyAlignment="1">
      <alignment horizontal="left" vertical="center"/>
      <protection/>
    </xf>
    <xf numFmtId="0" fontId="20" fillId="0" borderId="0" xfId="88" applyFont="1" applyFill="1" applyAlignment="1">
      <alignment vertical="center"/>
      <protection/>
    </xf>
    <xf numFmtId="0" fontId="41" fillId="0" borderId="13" xfId="88" applyFont="1" applyFill="1" applyBorder="1" applyAlignment="1">
      <alignment horizontal="center" vertical="center"/>
      <protection/>
    </xf>
    <xf numFmtId="0" fontId="41" fillId="0" borderId="19" xfId="88" applyFont="1" applyFill="1" applyBorder="1" applyAlignment="1">
      <alignment horizontal="center" vertical="center"/>
      <protection/>
    </xf>
    <xf numFmtId="0" fontId="41" fillId="0" borderId="20" xfId="88" applyFont="1" applyFill="1" applyBorder="1" applyAlignment="1">
      <alignment horizontal="center" vertical="center"/>
      <protection/>
    </xf>
    <xf numFmtId="1" fontId="41" fillId="0" borderId="20" xfId="88" applyNumberFormat="1" applyFont="1" applyFill="1" applyBorder="1" applyAlignment="1">
      <alignment horizontal="center" vertical="center"/>
      <protection/>
    </xf>
    <xf numFmtId="1" fontId="41" fillId="0" borderId="13" xfId="88" applyNumberFormat="1" applyFont="1" applyFill="1" applyBorder="1" applyAlignment="1">
      <alignment horizontal="center" vertical="center"/>
      <protection/>
    </xf>
    <xf numFmtId="1" fontId="41" fillId="0" borderId="21" xfId="88" applyNumberFormat="1" applyFont="1" applyFill="1" applyBorder="1" applyAlignment="1">
      <alignment horizontal="center" vertical="center"/>
      <protection/>
    </xf>
    <xf numFmtId="1" fontId="42" fillId="0" borderId="19" xfId="88" applyNumberFormat="1" applyFont="1" applyFill="1" applyBorder="1" applyAlignment="1">
      <alignment horizontal="center" vertical="center"/>
      <protection/>
    </xf>
    <xf numFmtId="1" fontId="41" fillId="0" borderId="22" xfId="88" applyNumberFormat="1" applyFont="1" applyFill="1" applyBorder="1" applyAlignment="1">
      <alignment horizontal="center" vertical="center"/>
      <protection/>
    </xf>
    <xf numFmtId="0" fontId="21" fillId="0" borderId="0" xfId="88" applyFont="1" applyFill="1" applyAlignment="1">
      <alignment vertical="center"/>
      <protection/>
    </xf>
    <xf numFmtId="1" fontId="34" fillId="0" borderId="22" xfId="88" applyNumberFormat="1" applyFont="1" applyFill="1" applyBorder="1" applyAlignment="1">
      <alignment horizontal="center" vertical="center"/>
      <protection/>
    </xf>
    <xf numFmtId="1" fontId="41" fillId="0" borderId="19" xfId="88" applyNumberFormat="1" applyFont="1" applyFill="1" applyBorder="1" applyAlignment="1">
      <alignment horizontal="center" vertical="center"/>
      <protection/>
    </xf>
    <xf numFmtId="0" fontId="21" fillId="0" borderId="0" xfId="88" applyFont="1" applyAlignment="1">
      <alignment vertical="center"/>
      <protection/>
    </xf>
    <xf numFmtId="0" fontId="41" fillId="0" borderId="23" xfId="88" applyFont="1" applyFill="1" applyBorder="1" applyAlignment="1">
      <alignment horizontal="center" vertical="center"/>
      <protection/>
    </xf>
    <xf numFmtId="0" fontId="19" fillId="0" borderId="0" xfId="88" applyFont="1" applyAlignment="1">
      <alignment vertical="center"/>
      <protection/>
    </xf>
    <xf numFmtId="0" fontId="34" fillId="0" borderId="15" xfId="88" applyFont="1" applyFill="1" applyBorder="1" applyAlignment="1">
      <alignment vertical="center" wrapText="1"/>
      <protection/>
    </xf>
    <xf numFmtId="0" fontId="34" fillId="0" borderId="16" xfId="88" applyFont="1" applyFill="1" applyBorder="1" applyAlignment="1">
      <alignment horizontal="right" vertical="center" wrapText="1"/>
      <protection/>
    </xf>
    <xf numFmtId="49" fontId="39" fillId="0" borderId="24" xfId="0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justify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6" xfId="88" applyFont="1" applyFill="1" applyBorder="1" applyAlignment="1">
      <alignment vertical="center"/>
      <protection/>
    </xf>
    <xf numFmtId="0" fontId="19" fillId="0" borderId="24" xfId="0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49" fontId="39" fillId="0" borderId="30" xfId="0" applyNumberFormat="1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1" fontId="34" fillId="0" borderId="16" xfId="88" applyNumberFormat="1" applyFont="1" applyFill="1" applyBorder="1" applyAlignment="1">
      <alignment vertical="center"/>
      <protection/>
    </xf>
    <xf numFmtId="1" fontId="34" fillId="0" borderId="34" xfId="88" applyNumberFormat="1" applyFont="1" applyFill="1" applyBorder="1" applyAlignment="1">
      <alignment vertical="center"/>
      <protection/>
    </xf>
    <xf numFmtId="0" fontId="20" fillId="0" borderId="0" xfId="88" applyFont="1" applyFill="1" applyBorder="1" applyAlignment="1">
      <alignment horizontal="center" vertical="center"/>
      <protection/>
    </xf>
    <xf numFmtId="0" fontId="20" fillId="0" borderId="17" xfId="88" applyFont="1" applyFill="1" applyBorder="1" applyAlignment="1">
      <alignment horizontal="center" vertical="center"/>
      <protection/>
    </xf>
    <xf numFmtId="0" fontId="40" fillId="0" borderId="0" xfId="88" applyFont="1" applyBorder="1" applyAlignment="1">
      <alignment horizontal="left" vertical="center"/>
      <protection/>
    </xf>
    <xf numFmtId="0" fontId="19" fillId="0" borderId="18" xfId="88" applyFont="1" applyFill="1" applyBorder="1" applyAlignment="1">
      <alignment vertical="center"/>
      <protection/>
    </xf>
    <xf numFmtId="0" fontId="19" fillId="22" borderId="35" xfId="88" applyFont="1" applyFill="1" applyBorder="1" applyAlignment="1">
      <alignment vertical="center" wrapText="1"/>
      <protection/>
    </xf>
    <xf numFmtId="1" fontId="19" fillId="0" borderId="0" xfId="88" applyNumberFormat="1" applyFont="1" applyFill="1" applyBorder="1" applyAlignment="1">
      <alignment horizontal="center" vertical="center"/>
      <protection/>
    </xf>
    <xf numFmtId="1" fontId="19" fillId="0" borderId="17" xfId="88" applyNumberFormat="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49" fontId="38" fillId="0" borderId="0" xfId="80" applyNumberFormat="1" applyFont="1" applyFill="1" applyBorder="1" applyAlignment="1">
      <alignment vertical="top" wrapText="1"/>
      <protection/>
    </xf>
    <xf numFmtId="0" fontId="38" fillId="0" borderId="0" xfId="88" applyFont="1" applyFill="1" applyBorder="1" applyAlignment="1">
      <alignment horizontal="left" vertical="top" wrapText="1"/>
      <protection/>
    </xf>
    <xf numFmtId="1" fontId="38" fillId="0" borderId="0" xfId="88" applyNumberFormat="1" applyFont="1" applyFill="1" applyBorder="1" applyAlignment="1">
      <alignment wrapText="1"/>
      <protection/>
    </xf>
    <xf numFmtId="0" fontId="38" fillId="0" borderId="0" xfId="88" applyFont="1" applyFill="1" applyBorder="1" applyAlignment="1">
      <alignment wrapText="1"/>
      <protection/>
    </xf>
    <xf numFmtId="0" fontId="38" fillId="0" borderId="0" xfId="88" applyFont="1" applyFill="1" applyBorder="1" applyAlignment="1">
      <alignment/>
      <protection/>
    </xf>
    <xf numFmtId="177" fontId="38" fillId="0" borderId="0" xfId="88" applyNumberFormat="1" applyFont="1" applyFill="1" applyBorder="1" applyAlignment="1">
      <alignment/>
      <protection/>
    </xf>
    <xf numFmtId="1" fontId="38" fillId="0" borderId="0" xfId="88" applyNumberFormat="1" applyFont="1" applyFill="1" applyBorder="1" applyAlignment="1">
      <alignment/>
      <protection/>
    </xf>
    <xf numFmtId="0" fontId="20" fillId="0" borderId="0" xfId="0" applyFont="1" applyFill="1" applyBorder="1" applyAlignment="1">
      <alignment vertical="center"/>
    </xf>
    <xf numFmtId="0" fontId="19" fillId="0" borderId="0" xfId="88" applyFont="1" applyAlignment="1">
      <alignment horizontal="justify" vertical="center"/>
      <protection/>
    </xf>
    <xf numFmtId="0" fontId="44" fillId="0" borderId="36" xfId="87" applyFont="1" applyBorder="1" applyAlignment="1">
      <alignment horizontal="center" vertical="center"/>
      <protection/>
    </xf>
    <xf numFmtId="0" fontId="45" fillId="0" borderId="36" xfId="87" applyFont="1" applyBorder="1" applyAlignment="1">
      <alignment horizontal="center" vertical="center"/>
      <protection/>
    </xf>
    <xf numFmtId="0" fontId="46" fillId="0" borderId="36" xfId="87" applyFont="1" applyBorder="1" applyAlignment="1">
      <alignment horizontal="center" vertical="center"/>
      <protection/>
    </xf>
    <xf numFmtId="0" fontId="45" fillId="0" borderId="37" xfId="87" applyFont="1" applyBorder="1" applyAlignment="1">
      <alignment horizontal="center" vertical="center"/>
      <protection/>
    </xf>
    <xf numFmtId="1" fontId="19" fillId="22" borderId="14" xfId="88" applyNumberFormat="1" applyFont="1" applyFill="1" applyBorder="1" applyAlignment="1">
      <alignment horizontal="center" vertical="center"/>
      <protection/>
    </xf>
    <xf numFmtId="0" fontId="41" fillId="0" borderId="36" xfId="88" applyFont="1" applyFill="1" applyBorder="1" applyAlignment="1">
      <alignment horizontal="center" vertical="center"/>
      <protection/>
    </xf>
    <xf numFmtId="0" fontId="41" fillId="0" borderId="38" xfId="88" applyFont="1" applyFill="1" applyBorder="1" applyAlignment="1">
      <alignment horizontal="center" vertical="center"/>
      <protection/>
    </xf>
    <xf numFmtId="0" fontId="20" fillId="0" borderId="2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0" fillId="0" borderId="13" xfId="87" applyFont="1" applyFill="1" applyBorder="1" applyAlignment="1">
      <alignment horizontal="center" vertical="center"/>
      <protection/>
    </xf>
    <xf numFmtId="0" fontId="20" fillId="0" borderId="13" xfId="87" applyFont="1" applyBorder="1" applyAlignment="1">
      <alignment horizontal="center" vertical="center"/>
      <protection/>
    </xf>
    <xf numFmtId="0" fontId="25" fillId="0" borderId="10" xfId="87" applyFont="1" applyBorder="1" applyAlignment="1">
      <alignment horizontal="center" vertical="top"/>
      <protection/>
    </xf>
    <xf numFmtId="0" fontId="19" fillId="0" borderId="13" xfId="87" applyFont="1" applyBorder="1" applyAlignment="1">
      <alignment horizontal="center" vertical="center"/>
      <protection/>
    </xf>
    <xf numFmtId="0" fontId="22" fillId="0" borderId="0" xfId="87" applyFont="1" applyAlignment="1">
      <alignment horizontal="center" vertical="center"/>
      <protection/>
    </xf>
    <xf numFmtId="0" fontId="20" fillId="0" borderId="40" xfId="87" applyFont="1" applyBorder="1" applyAlignment="1">
      <alignment horizontal="left" vertical="center"/>
      <protection/>
    </xf>
    <xf numFmtId="0" fontId="26" fillId="0" borderId="0" xfId="87" applyFont="1" applyAlignment="1">
      <alignment horizontal="center" vertical="top" wrapText="1"/>
      <protection/>
    </xf>
    <xf numFmtId="0" fontId="39" fillId="20" borderId="24" xfId="88" applyFont="1" applyFill="1" applyBorder="1" applyAlignment="1">
      <alignment horizontal="center" vertical="center" wrapText="1"/>
      <protection/>
    </xf>
    <xf numFmtId="0" fontId="34" fillId="20" borderId="26" xfId="88" applyFont="1" applyFill="1" applyBorder="1" applyAlignment="1">
      <alignment horizontal="center" vertical="center"/>
      <protection/>
    </xf>
    <xf numFmtId="0" fontId="34" fillId="20" borderId="24" xfId="88" applyFont="1" applyFill="1" applyBorder="1" applyAlignment="1">
      <alignment horizontal="center" vertical="center"/>
      <protection/>
    </xf>
    <xf numFmtId="1" fontId="34" fillId="20" borderId="24" xfId="88" applyNumberFormat="1" applyFont="1" applyFill="1" applyBorder="1" applyAlignment="1">
      <alignment horizontal="center" vertical="center"/>
      <protection/>
    </xf>
    <xf numFmtId="1" fontId="34" fillId="20" borderId="25" xfId="88" applyNumberFormat="1" applyFont="1" applyFill="1" applyBorder="1" applyAlignment="1">
      <alignment horizontal="center" vertical="center"/>
      <protection/>
    </xf>
    <xf numFmtId="1" fontId="34" fillId="20" borderId="26" xfId="88" applyNumberFormat="1" applyFont="1" applyFill="1" applyBorder="1" applyAlignment="1">
      <alignment horizontal="center" vertical="center"/>
      <protection/>
    </xf>
    <xf numFmtId="1" fontId="34" fillId="20" borderId="41" xfId="88" applyNumberFormat="1" applyFont="1" applyFill="1" applyBorder="1" applyAlignment="1">
      <alignment horizontal="center" vertical="center"/>
      <protection/>
    </xf>
    <xf numFmtId="1" fontId="34" fillId="20" borderId="27" xfId="88" applyNumberFormat="1" applyFont="1" applyFill="1" applyBorder="1" applyAlignment="1">
      <alignment horizontal="center" vertical="center"/>
      <protection/>
    </xf>
    <xf numFmtId="0" fontId="34" fillId="20" borderId="19" xfId="88" applyFont="1" applyFill="1" applyBorder="1" applyAlignment="1">
      <alignment horizontal="center" vertical="center"/>
      <protection/>
    </xf>
    <xf numFmtId="0" fontId="34" fillId="20" borderId="20" xfId="88" applyFont="1" applyFill="1" applyBorder="1" applyAlignment="1">
      <alignment horizontal="center" vertical="center"/>
      <protection/>
    </xf>
    <xf numFmtId="0" fontId="34" fillId="20" borderId="23" xfId="88" applyFont="1" applyFill="1" applyBorder="1" applyAlignment="1">
      <alignment horizontal="center" vertical="center"/>
      <protection/>
    </xf>
    <xf numFmtId="1" fontId="34" fillId="20" borderId="19" xfId="88" applyNumberFormat="1" applyFont="1" applyFill="1" applyBorder="1" applyAlignment="1">
      <alignment horizontal="center" vertical="center"/>
      <protection/>
    </xf>
    <xf numFmtId="1" fontId="34" fillId="20" borderId="20" xfId="88" applyNumberFormat="1" applyFont="1" applyFill="1" applyBorder="1" applyAlignment="1">
      <alignment horizontal="center" vertical="center"/>
      <protection/>
    </xf>
    <xf numFmtId="1" fontId="34" fillId="20" borderId="22" xfId="88" applyNumberFormat="1" applyFont="1" applyFill="1" applyBorder="1" applyAlignment="1">
      <alignment horizontal="center" vertical="center"/>
      <protection/>
    </xf>
    <xf numFmtId="0" fontId="39" fillId="20" borderId="20" xfId="88" applyFont="1" applyFill="1" applyBorder="1" applyAlignment="1">
      <alignment horizontal="center" vertical="center" wrapText="1"/>
      <protection/>
    </xf>
    <xf numFmtId="0" fontId="19" fillId="20" borderId="26" xfId="88" applyFont="1" applyFill="1" applyBorder="1" applyAlignment="1">
      <alignment horizontal="left" vertical="center" wrapText="1" indent="1"/>
      <protection/>
    </xf>
    <xf numFmtId="0" fontId="34" fillId="0" borderId="38" xfId="88" applyFont="1" applyFill="1" applyBorder="1" applyAlignment="1">
      <alignment horizontal="center" vertical="center"/>
      <protection/>
    </xf>
    <xf numFmtId="0" fontId="34" fillId="20" borderId="13" xfId="88" applyFont="1" applyFill="1" applyBorder="1" applyAlignment="1">
      <alignment horizontal="center" vertical="center"/>
      <protection/>
    </xf>
    <xf numFmtId="0" fontId="19" fillId="20" borderId="19" xfId="88" applyFont="1" applyFill="1" applyBorder="1" applyAlignment="1">
      <alignment horizontal="left" vertical="center" wrapText="1" indent="1"/>
      <protection/>
    </xf>
    <xf numFmtId="0" fontId="34" fillId="20" borderId="42" xfId="88" applyFont="1" applyFill="1" applyBorder="1" applyAlignment="1">
      <alignment horizontal="center" vertical="center"/>
      <protection/>
    </xf>
    <xf numFmtId="0" fontId="34" fillId="20" borderId="43" xfId="88" applyFont="1" applyFill="1" applyBorder="1" applyAlignment="1">
      <alignment horizontal="center" vertical="center"/>
      <protection/>
    </xf>
    <xf numFmtId="1" fontId="41" fillId="0" borderId="37" xfId="88" applyNumberFormat="1" applyFont="1" applyFill="1" applyBorder="1" applyAlignment="1">
      <alignment horizontal="center" vertical="center"/>
      <protection/>
    </xf>
    <xf numFmtId="1" fontId="34" fillId="20" borderId="44" xfId="88" applyNumberFormat="1" applyFont="1" applyFill="1" applyBorder="1" applyAlignment="1">
      <alignment horizontal="center" vertical="center"/>
      <protection/>
    </xf>
    <xf numFmtId="1" fontId="41" fillId="0" borderId="40" xfId="88" applyNumberFormat="1" applyFont="1" applyFill="1" applyBorder="1" applyAlignment="1">
      <alignment horizontal="center" vertical="center"/>
      <protection/>
    </xf>
    <xf numFmtId="0" fontId="34" fillId="20" borderId="37" xfId="88" applyFont="1" applyFill="1" applyBorder="1" applyAlignment="1">
      <alignment horizontal="center" vertical="center"/>
      <protection/>
    </xf>
    <xf numFmtId="0" fontId="34" fillId="20" borderId="44" xfId="88" applyFont="1" applyFill="1" applyBorder="1" applyAlignment="1">
      <alignment horizontal="center" vertical="center" wrapText="1"/>
      <protection/>
    </xf>
    <xf numFmtId="0" fontId="34" fillId="20" borderId="37" xfId="88" applyFont="1" applyFill="1" applyBorder="1" applyAlignment="1">
      <alignment horizontal="center" vertical="center" wrapText="1"/>
      <protection/>
    </xf>
    <xf numFmtId="0" fontId="41" fillId="0" borderId="19" xfId="88" applyFont="1" applyFill="1" applyBorder="1" applyAlignment="1">
      <alignment horizontal="left" vertical="center" wrapText="1" indent="3"/>
      <protection/>
    </xf>
    <xf numFmtId="0" fontId="43" fillId="0" borderId="19" xfId="0" applyNumberFormat="1" applyFont="1" applyFill="1" applyBorder="1" applyAlignment="1" applyProtection="1">
      <alignment horizontal="left" vertical="center" indent="3"/>
      <protection/>
    </xf>
    <xf numFmtId="0" fontId="34" fillId="20" borderId="38" xfId="88" applyFont="1" applyFill="1" applyBorder="1" applyAlignment="1">
      <alignment horizontal="center" vertical="center"/>
      <protection/>
    </xf>
    <xf numFmtId="0" fontId="34" fillId="0" borderId="45" xfId="88" applyFont="1" applyFill="1" applyBorder="1" applyAlignment="1">
      <alignment horizontal="left" vertical="center"/>
      <protection/>
    </xf>
    <xf numFmtId="0" fontId="34" fillId="0" borderId="46" xfId="88" applyFont="1" applyFill="1" applyBorder="1" applyAlignment="1">
      <alignment horizontal="left" vertical="center" wrapText="1"/>
      <protection/>
    </xf>
    <xf numFmtId="0" fontId="43" fillId="0" borderId="47" xfId="88" applyFont="1" applyFill="1" applyBorder="1" applyAlignment="1">
      <alignment horizontal="right" vertical="center" wrapText="1"/>
      <protection/>
    </xf>
    <xf numFmtId="0" fontId="34" fillId="0" borderId="48" xfId="88" applyFont="1" applyFill="1" applyBorder="1" applyAlignment="1">
      <alignment horizontal="left" vertical="center" wrapText="1"/>
      <protection/>
    </xf>
    <xf numFmtId="0" fontId="43" fillId="0" borderId="19" xfId="88" applyFont="1" applyFill="1" applyBorder="1" applyAlignment="1">
      <alignment horizontal="left" vertical="center" wrapText="1" indent="3"/>
      <protection/>
    </xf>
    <xf numFmtId="0" fontId="21" fillId="0" borderId="20" xfId="88" applyFont="1" applyFill="1" applyBorder="1" applyAlignment="1">
      <alignment horizontal="center" vertical="center" wrapText="1"/>
      <protection/>
    </xf>
    <xf numFmtId="0" fontId="21" fillId="0" borderId="13" xfId="88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center" vertical="center"/>
      <protection/>
    </xf>
    <xf numFmtId="1" fontId="21" fillId="0" borderId="20" xfId="88" applyNumberFormat="1" applyFont="1" applyFill="1" applyBorder="1" applyAlignment="1">
      <alignment horizontal="center" vertical="center"/>
      <protection/>
    </xf>
    <xf numFmtId="0" fontId="43" fillId="24" borderId="40" xfId="0" applyNumberFormat="1" applyFont="1" applyFill="1" applyBorder="1" applyAlignment="1" applyProtection="1">
      <alignment horizontal="left" vertical="center" indent="3"/>
      <protection/>
    </xf>
    <xf numFmtId="0" fontId="21" fillId="0" borderId="13" xfId="88" applyFont="1" applyFill="1" applyBorder="1" applyAlignment="1">
      <alignment horizontal="center" vertical="center" wrapText="1"/>
      <protection/>
    </xf>
    <xf numFmtId="0" fontId="19" fillId="20" borderId="40" xfId="0" applyFont="1" applyFill="1" applyBorder="1" applyAlignment="1">
      <alignment vertical="center" wrapText="1"/>
    </xf>
    <xf numFmtId="0" fontId="19" fillId="20" borderId="24" xfId="88" applyFont="1" applyFill="1" applyBorder="1" applyAlignment="1">
      <alignment horizontal="center" vertical="center" wrapText="1"/>
      <protection/>
    </xf>
    <xf numFmtId="0" fontId="19" fillId="20" borderId="25" xfId="88" applyFont="1" applyFill="1" applyBorder="1" applyAlignment="1">
      <alignment horizontal="center" vertical="center"/>
      <protection/>
    </xf>
    <xf numFmtId="0" fontId="20" fillId="20" borderId="26" xfId="88" applyFont="1" applyFill="1" applyBorder="1" applyAlignment="1">
      <alignment horizontal="center" vertical="center"/>
      <protection/>
    </xf>
    <xf numFmtId="0" fontId="19" fillId="20" borderId="24" xfId="88" applyFont="1" applyFill="1" applyBorder="1" applyAlignment="1">
      <alignment horizontal="center" vertical="center"/>
      <protection/>
    </xf>
    <xf numFmtId="0" fontId="19" fillId="20" borderId="26" xfId="88" applyFont="1" applyFill="1" applyBorder="1" applyAlignment="1">
      <alignment horizontal="center" vertical="center"/>
      <protection/>
    </xf>
    <xf numFmtId="1" fontId="19" fillId="20" borderId="24" xfId="88" applyNumberFormat="1" applyFont="1" applyFill="1" applyBorder="1" applyAlignment="1">
      <alignment horizontal="center" vertical="center"/>
      <protection/>
    </xf>
    <xf numFmtId="1" fontId="19" fillId="20" borderId="25" xfId="88" applyNumberFormat="1" applyFont="1" applyFill="1" applyBorder="1" applyAlignment="1">
      <alignment horizontal="center" vertical="center"/>
      <protection/>
    </xf>
    <xf numFmtId="1" fontId="19" fillId="20" borderId="26" xfId="88" applyNumberFormat="1" applyFont="1" applyFill="1" applyBorder="1" applyAlignment="1">
      <alignment horizontal="center" vertical="center"/>
      <protection/>
    </xf>
    <xf numFmtId="0" fontId="19" fillId="20" borderId="13" xfId="88" applyFont="1" applyFill="1" applyBorder="1" applyAlignment="1">
      <alignment horizontal="center" vertical="center"/>
      <protection/>
    </xf>
    <xf numFmtId="0" fontId="19" fillId="20" borderId="19" xfId="88" applyFont="1" applyFill="1" applyBorder="1" applyAlignment="1">
      <alignment horizontal="center" vertical="center"/>
      <protection/>
    </xf>
    <xf numFmtId="0" fontId="19" fillId="20" borderId="20" xfId="0" applyNumberFormat="1" applyFont="1" applyFill="1" applyBorder="1" applyAlignment="1" applyProtection="1">
      <alignment horizontal="center" vertical="center"/>
      <protection/>
    </xf>
    <xf numFmtId="0" fontId="19" fillId="20" borderId="20" xfId="88" applyFont="1" applyFill="1" applyBorder="1" applyAlignment="1">
      <alignment horizontal="center" vertical="center" wrapText="1"/>
      <protection/>
    </xf>
    <xf numFmtId="0" fontId="19" fillId="20" borderId="26" xfId="0" applyFont="1" applyFill="1" applyBorder="1" applyAlignment="1">
      <alignment horizontal="left" vertical="center" wrapText="1" indent="1"/>
    </xf>
    <xf numFmtId="1" fontId="19" fillId="20" borderId="41" xfId="88" applyNumberFormat="1" applyFont="1" applyFill="1" applyBorder="1" applyAlignment="1">
      <alignment horizontal="center" vertical="center"/>
      <protection/>
    </xf>
    <xf numFmtId="177" fontId="19" fillId="20" borderId="20" xfId="88" applyNumberFormat="1" applyFont="1" applyFill="1" applyBorder="1" applyAlignment="1">
      <alignment horizontal="center" vertical="center"/>
      <protection/>
    </xf>
    <xf numFmtId="0" fontId="19" fillId="0" borderId="18" xfId="88" applyFont="1" applyFill="1" applyBorder="1" applyAlignment="1">
      <alignment vertical="center" wrapText="1"/>
      <protection/>
    </xf>
    <xf numFmtId="0" fontId="19" fillId="0" borderId="0" xfId="88" applyFont="1" applyFill="1" applyBorder="1" applyAlignment="1">
      <alignment horizontal="right" vertical="center" wrapText="1"/>
      <protection/>
    </xf>
    <xf numFmtId="177" fontId="19" fillId="0" borderId="0" xfId="88" applyNumberFormat="1" applyFont="1" applyFill="1" applyBorder="1" applyAlignment="1">
      <alignment horizontal="center" vertical="center"/>
      <protection/>
    </xf>
    <xf numFmtId="0" fontId="32" fillId="0" borderId="0" xfId="87" applyFont="1" applyAlignment="1">
      <alignment vertical="center"/>
      <protection/>
    </xf>
    <xf numFmtId="0" fontId="21" fillId="0" borderId="37" xfId="88" applyFont="1" applyFill="1" applyBorder="1" applyAlignment="1">
      <alignment horizontal="center" vertical="center" wrapText="1"/>
      <protection/>
    </xf>
    <xf numFmtId="0" fontId="19" fillId="20" borderId="37" xfId="88" applyFont="1" applyFill="1" applyBorder="1" applyAlignment="1">
      <alignment horizontal="center" vertical="center" wrapText="1"/>
      <protection/>
    </xf>
    <xf numFmtId="0" fontId="43" fillId="24" borderId="19" xfId="0" applyNumberFormat="1" applyFont="1" applyFill="1" applyBorder="1" applyAlignment="1" applyProtection="1">
      <alignment horizontal="left" vertical="center" indent="3"/>
      <protection/>
    </xf>
    <xf numFmtId="0" fontId="34" fillId="20" borderId="49" xfId="88" applyFont="1" applyFill="1" applyBorder="1" applyAlignment="1">
      <alignment horizontal="center" vertical="center"/>
      <protection/>
    </xf>
    <xf numFmtId="1" fontId="41" fillId="0" borderId="36" xfId="88" applyNumberFormat="1" applyFont="1" applyFill="1" applyBorder="1" applyAlignment="1">
      <alignment horizontal="center" vertical="center"/>
      <protection/>
    </xf>
    <xf numFmtId="1" fontId="41" fillId="0" borderId="38" xfId="88" applyNumberFormat="1" applyFont="1" applyFill="1" applyBorder="1" applyAlignment="1">
      <alignment horizontal="center" vertical="center"/>
      <protection/>
    </xf>
    <xf numFmtId="0" fontId="20" fillId="0" borderId="35" xfId="0" applyFont="1" applyBorder="1" applyAlignment="1">
      <alignment horizontal="center" vertical="center" wrapText="1"/>
    </xf>
    <xf numFmtId="0" fontId="39" fillId="0" borderId="0" xfId="88" applyFont="1" applyBorder="1" applyAlignment="1">
      <alignment horizontal="center" vertical="center" wrapText="1"/>
      <protection/>
    </xf>
    <xf numFmtId="0" fontId="39" fillId="0" borderId="0" xfId="88" applyFont="1" applyBorder="1" applyAlignment="1">
      <alignment horizontal="center" vertical="center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9" fillId="0" borderId="17" xfId="88" applyFont="1" applyBorder="1" applyAlignment="1">
      <alignment horizontal="center" vertical="center"/>
      <protection/>
    </xf>
    <xf numFmtId="1" fontId="42" fillId="0" borderId="38" xfId="88" applyNumberFormat="1" applyFont="1" applyFill="1" applyBorder="1" applyAlignment="1">
      <alignment horizontal="center" vertical="center"/>
      <protection/>
    </xf>
    <xf numFmtId="1" fontId="40" fillId="20" borderId="38" xfId="88" applyNumberFormat="1" applyFont="1" applyFill="1" applyBorder="1" applyAlignment="1">
      <alignment horizontal="center" vertical="center"/>
      <protection/>
    </xf>
    <xf numFmtId="1" fontId="34" fillId="20" borderId="54" xfId="88" applyNumberFormat="1" applyFont="1" applyFill="1" applyBorder="1" applyAlignment="1">
      <alignment horizontal="center" vertical="center"/>
      <protection/>
    </xf>
    <xf numFmtId="1" fontId="21" fillId="0" borderId="40" xfId="88" applyNumberFormat="1" applyFont="1" applyFill="1" applyBorder="1" applyAlignment="1">
      <alignment horizontal="center" vertical="center"/>
      <protection/>
    </xf>
    <xf numFmtId="0" fontId="19" fillId="22" borderId="14" xfId="88" applyFont="1" applyFill="1" applyBorder="1" applyAlignment="1">
      <alignment vertical="center" wrapText="1"/>
      <protection/>
    </xf>
    <xf numFmtId="0" fontId="19" fillId="22" borderId="28" xfId="88" applyFont="1" applyFill="1" applyBorder="1" applyAlignment="1">
      <alignment horizontal="right" vertical="center" wrapText="1"/>
      <protection/>
    </xf>
    <xf numFmtId="0" fontId="19" fillId="20" borderId="47" xfId="88" applyFont="1" applyFill="1" applyBorder="1" applyAlignment="1">
      <alignment horizontal="center" vertical="center"/>
      <protection/>
    </xf>
    <xf numFmtId="0" fontId="19" fillId="20" borderId="10" xfId="88" applyFont="1" applyFill="1" applyBorder="1" applyAlignment="1">
      <alignment horizontal="center" vertical="center"/>
      <protection/>
    </xf>
    <xf numFmtId="0" fontId="20" fillId="20" borderId="55" xfId="88" applyFont="1" applyFill="1" applyBorder="1" applyAlignment="1">
      <alignment vertical="center"/>
      <protection/>
    </xf>
    <xf numFmtId="1" fontId="19" fillId="22" borderId="50" xfId="88" applyNumberFormat="1" applyFont="1" applyFill="1" applyBorder="1" applyAlignment="1">
      <alignment horizontal="center" vertical="center"/>
      <protection/>
    </xf>
    <xf numFmtId="1" fontId="19" fillId="22" borderId="51" xfId="88" applyNumberFormat="1" applyFont="1" applyFill="1" applyBorder="1" applyAlignment="1">
      <alignment horizontal="center" vertical="center"/>
      <protection/>
    </xf>
    <xf numFmtId="1" fontId="19" fillId="22" borderId="52" xfId="88" applyNumberFormat="1" applyFont="1" applyFill="1" applyBorder="1" applyAlignment="1">
      <alignment horizontal="center" vertical="center"/>
      <protection/>
    </xf>
    <xf numFmtId="1" fontId="19" fillId="22" borderId="53" xfId="88" applyNumberFormat="1" applyFont="1" applyFill="1" applyBorder="1" applyAlignment="1">
      <alignment horizontal="center" vertical="center"/>
      <protection/>
    </xf>
    <xf numFmtId="1" fontId="19" fillId="20" borderId="56" xfId="88" applyNumberFormat="1" applyFont="1" applyFill="1" applyBorder="1" applyAlignment="1">
      <alignment horizontal="center" vertical="center"/>
      <protection/>
    </xf>
    <xf numFmtId="177" fontId="19" fillId="22" borderId="53" xfId="88" applyNumberFormat="1" applyFont="1" applyFill="1" applyBorder="1" applyAlignment="1">
      <alignment horizontal="center" vertical="center"/>
      <protection/>
    </xf>
    <xf numFmtId="1" fontId="19" fillId="20" borderId="47" xfId="88" applyNumberFormat="1" applyFont="1" applyFill="1" applyBorder="1" applyAlignment="1">
      <alignment horizontal="center" vertical="center"/>
      <protection/>
    </xf>
    <xf numFmtId="1" fontId="20" fillId="20" borderId="56" xfId="88" applyNumberFormat="1" applyFont="1" applyFill="1" applyBorder="1" applyAlignment="1">
      <alignment horizontal="center" vertical="center"/>
      <protection/>
    </xf>
    <xf numFmtId="1" fontId="21" fillId="0" borderId="38" xfId="88" applyNumberFormat="1" applyFont="1" applyFill="1" applyBorder="1" applyAlignment="1">
      <alignment horizontal="center" vertical="center"/>
      <protection/>
    </xf>
    <xf numFmtId="1" fontId="20" fillId="20" borderId="38" xfId="88" applyNumberFormat="1" applyFont="1" applyFill="1" applyBorder="1" applyAlignment="1">
      <alignment horizontal="center" vertical="center"/>
      <protection/>
    </xf>
    <xf numFmtId="1" fontId="19" fillId="22" borderId="35" xfId="88" applyNumberFormat="1" applyFont="1" applyFill="1" applyBorder="1" applyAlignment="1">
      <alignment horizontal="center" vertical="center"/>
      <protection/>
    </xf>
    <xf numFmtId="1" fontId="20" fillId="20" borderId="57" xfId="88" applyNumberFormat="1" applyFont="1" applyFill="1" applyBorder="1" applyAlignment="1">
      <alignment horizontal="center" vertical="center"/>
      <protection/>
    </xf>
    <xf numFmtId="0" fontId="34" fillId="0" borderId="4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177" fontId="34" fillId="0" borderId="0" xfId="88" applyNumberFormat="1" applyFont="1" applyFill="1" applyBorder="1" applyAlignment="1">
      <alignment vertical="center"/>
      <protection/>
    </xf>
    <xf numFmtId="1" fontId="34" fillId="0" borderId="0" xfId="88" applyNumberFormat="1" applyFont="1" applyFill="1" applyBorder="1" applyAlignment="1">
      <alignment vertical="center"/>
      <protection/>
    </xf>
    <xf numFmtId="1" fontId="19" fillId="20" borderId="29" xfId="88" applyNumberFormat="1" applyFont="1" applyFill="1" applyBorder="1" applyAlignment="1">
      <alignment horizontal="center" vertical="center"/>
      <protection/>
    </xf>
    <xf numFmtId="1" fontId="19" fillId="20" borderId="54" xfId="88" applyNumberFormat="1" applyFont="1" applyFill="1" applyBorder="1" applyAlignment="1">
      <alignment horizontal="center" vertical="center"/>
      <protection/>
    </xf>
    <xf numFmtId="0" fontId="19" fillId="20" borderId="47" xfId="88" applyFont="1" applyFill="1" applyBorder="1" applyAlignment="1">
      <alignment horizontal="center" vertical="center" wrapText="1"/>
      <protection/>
    </xf>
    <xf numFmtId="0" fontId="19" fillId="20" borderId="55" xfId="88" applyFont="1" applyFill="1" applyBorder="1" applyAlignment="1">
      <alignment horizontal="center" vertical="center"/>
      <protection/>
    </xf>
    <xf numFmtId="0" fontId="19" fillId="20" borderId="47" xfId="0" applyNumberFormat="1" applyFont="1" applyFill="1" applyBorder="1" applyAlignment="1" applyProtection="1">
      <alignment horizontal="center" vertical="center"/>
      <protection/>
    </xf>
    <xf numFmtId="0" fontId="34" fillId="0" borderId="18" xfId="88" applyFont="1" applyBorder="1" applyAlignment="1">
      <alignment horizontal="center" vertical="center"/>
      <protection/>
    </xf>
    <xf numFmtId="0" fontId="34" fillId="0" borderId="0" xfId="88" applyFont="1" applyBorder="1" applyAlignment="1">
      <alignment horizontal="center" vertical="center"/>
      <protection/>
    </xf>
    <xf numFmtId="0" fontId="34" fillId="0" borderId="28" xfId="88" applyFont="1" applyFill="1" applyBorder="1" applyAlignment="1">
      <alignment horizontal="left" vertical="center" wrapText="1"/>
      <protection/>
    </xf>
    <xf numFmtId="0" fontId="19" fillId="0" borderId="18" xfId="88" applyFont="1" applyFill="1" applyBorder="1" applyAlignment="1">
      <alignment horizontal="center" vertical="center" wrapText="1"/>
      <protection/>
    </xf>
    <xf numFmtId="0" fontId="19" fillId="0" borderId="0" xfId="88" applyFont="1" applyFill="1" applyBorder="1" applyAlignment="1">
      <alignment horizontal="center" vertical="center" wrapText="1"/>
      <protection/>
    </xf>
    <xf numFmtId="0" fontId="21" fillId="0" borderId="0" xfId="87" applyFont="1" applyAlignment="1">
      <alignment vertical="top"/>
      <protection/>
    </xf>
    <xf numFmtId="0" fontId="21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1" fillId="0" borderId="12" xfId="87" applyFont="1" applyBorder="1" applyAlignment="1">
      <alignment horizontal="center" vertical="center" textRotation="90"/>
      <protection/>
    </xf>
    <xf numFmtId="0" fontId="21" fillId="0" borderId="13" xfId="87" applyFont="1" applyBorder="1" applyAlignment="1">
      <alignment horizontal="center" vertical="center"/>
      <protection/>
    </xf>
    <xf numFmtId="0" fontId="20" fillId="25" borderId="13" xfId="87" applyFont="1" applyFill="1" applyBorder="1" applyAlignment="1">
      <alignment horizontal="center" vertical="center"/>
      <protection/>
    </xf>
    <xf numFmtId="0" fontId="20" fillId="25" borderId="13" xfId="87" applyFont="1" applyFill="1" applyBorder="1" applyAlignment="1">
      <alignment horizontal="center"/>
      <protection/>
    </xf>
    <xf numFmtId="0" fontId="20" fillId="0" borderId="36" xfId="87" applyFont="1" applyFill="1" applyBorder="1" applyAlignment="1">
      <alignment vertical="center"/>
      <protection/>
    </xf>
    <xf numFmtId="0" fontId="20" fillId="0" borderId="37" xfId="87" applyFont="1" applyFill="1" applyBorder="1" applyAlignment="1">
      <alignment vertical="center"/>
      <protection/>
    </xf>
    <xf numFmtId="0" fontId="37" fillId="0" borderId="0" xfId="87" applyFont="1" applyAlignment="1">
      <alignment horizontal="center" vertical="center"/>
      <protection/>
    </xf>
    <xf numFmtId="0" fontId="26" fillId="0" borderId="59" xfId="87" applyFont="1" applyBorder="1" applyAlignment="1">
      <alignment horizontal="center" vertical="center"/>
      <protection/>
    </xf>
    <xf numFmtId="0" fontId="34" fillId="0" borderId="0" xfId="87" applyFont="1" applyAlignment="1">
      <alignment vertical="center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34" fillId="20" borderId="37" xfId="88" applyNumberFormat="1" applyFont="1" applyFill="1" applyBorder="1" applyAlignment="1">
      <alignment horizontal="center" vertical="center" wrapText="1"/>
      <protection/>
    </xf>
    <xf numFmtId="0" fontId="43" fillId="0" borderId="62" xfId="88" applyFont="1" applyFill="1" applyBorder="1" applyAlignment="1">
      <alignment horizontal="right" vertical="center" wrapText="1"/>
      <protection/>
    </xf>
    <xf numFmtId="0" fontId="43" fillId="0" borderId="60" xfId="88" applyFont="1" applyFill="1" applyBorder="1" applyAlignment="1">
      <alignment horizontal="right" vertical="center" wrapText="1"/>
      <protection/>
    </xf>
    <xf numFmtId="49" fontId="34" fillId="20" borderId="25" xfId="88" applyNumberFormat="1" applyFont="1" applyFill="1" applyBorder="1" applyAlignment="1">
      <alignment horizontal="center" vertical="center"/>
      <protection/>
    </xf>
    <xf numFmtId="0" fontId="41" fillId="0" borderId="21" xfId="88" applyFont="1" applyFill="1" applyBorder="1" applyAlignment="1">
      <alignment horizontal="center" vertical="center" wrapText="1"/>
      <protection/>
    </xf>
    <xf numFmtId="0" fontId="34" fillId="0" borderId="21" xfId="88" applyFont="1" applyFill="1" applyBorder="1" applyAlignment="1">
      <alignment horizontal="center" vertical="center" wrapText="1"/>
      <protection/>
    </xf>
    <xf numFmtId="0" fontId="34" fillId="0" borderId="36" xfId="88" applyFont="1" applyFill="1" applyBorder="1" applyAlignment="1">
      <alignment horizontal="center" vertical="center"/>
      <protection/>
    </xf>
    <xf numFmtId="1" fontId="34" fillId="26" borderId="14" xfId="0" applyNumberFormat="1" applyFont="1" applyFill="1" applyBorder="1" applyAlignment="1">
      <alignment horizontal="center" vertical="center"/>
    </xf>
    <xf numFmtId="1" fontId="19" fillId="26" borderId="14" xfId="0" applyNumberFormat="1" applyFont="1" applyFill="1" applyBorder="1" applyAlignment="1">
      <alignment horizontal="center" vertical="center"/>
    </xf>
    <xf numFmtId="177" fontId="19" fillId="26" borderId="14" xfId="0" applyNumberFormat="1" applyFont="1" applyFill="1" applyBorder="1" applyAlignment="1">
      <alignment horizontal="center" vertical="center"/>
    </xf>
    <xf numFmtId="0" fontId="19" fillId="0" borderId="0" xfId="88" applyFont="1" applyFill="1" applyBorder="1" applyAlignment="1">
      <alignment/>
      <protection/>
    </xf>
    <xf numFmtId="0" fontId="20" fillId="0" borderId="0" xfId="88" applyFont="1" applyFill="1" applyBorder="1" applyAlignment="1">
      <alignment horizontal="right" vertical="top" wrapText="1"/>
      <protection/>
    </xf>
    <xf numFmtId="177" fontId="19" fillId="0" borderId="0" xfId="88" applyNumberFormat="1" applyFont="1" applyFill="1" applyBorder="1" applyAlignment="1">
      <alignment/>
      <protection/>
    </xf>
    <xf numFmtId="1" fontId="19" fillId="0" borderId="0" xfId="88" applyNumberFormat="1" applyFont="1" applyFill="1" applyBorder="1" applyAlignment="1">
      <alignment/>
      <protection/>
    </xf>
    <xf numFmtId="49" fontId="21" fillId="0" borderId="40" xfId="88" applyNumberFormat="1" applyFont="1" applyBorder="1" applyAlignment="1">
      <alignment horizontal="center" vertical="center" wrapText="1"/>
      <protection/>
    </xf>
    <xf numFmtId="49" fontId="21" fillId="0" borderId="13" xfId="88" applyNumberFormat="1" applyFont="1" applyBorder="1" applyAlignment="1">
      <alignment horizontal="center" vertical="center" wrapText="1"/>
      <protection/>
    </xf>
    <xf numFmtId="1" fontId="38" fillId="0" borderId="40" xfId="88" applyNumberFormat="1" applyFont="1" applyFill="1" applyBorder="1" applyAlignment="1">
      <alignment horizontal="center" vertical="center"/>
      <protection/>
    </xf>
    <xf numFmtId="1" fontId="21" fillId="0" borderId="13" xfId="88" applyNumberFormat="1" applyFont="1" applyFill="1" applyBorder="1" applyAlignment="1">
      <alignment horizontal="center" vertical="center" wrapText="1"/>
      <protection/>
    </xf>
    <xf numFmtId="177" fontId="21" fillId="0" borderId="13" xfId="88" applyNumberFormat="1" applyFont="1" applyFill="1" applyBorder="1" applyAlignment="1">
      <alignment horizontal="center" vertical="center" wrapText="1"/>
      <protection/>
    </xf>
    <xf numFmtId="49" fontId="38" fillId="0" borderId="13" xfId="88" applyNumberFormat="1" applyFont="1" applyFill="1" applyBorder="1" applyAlignment="1">
      <alignment horizontal="center" vertical="center" wrapText="1"/>
      <protection/>
    </xf>
    <xf numFmtId="49" fontId="21" fillId="0" borderId="13" xfId="88" applyNumberFormat="1" applyFont="1" applyFill="1" applyBorder="1" applyAlignment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1" fontId="21" fillId="0" borderId="19" xfId="0" applyNumberFormat="1" applyFont="1" applyFill="1" applyBorder="1" applyAlignment="1" applyProtection="1">
      <alignment horizontal="center" vertical="center"/>
      <protection/>
    </xf>
    <xf numFmtId="1" fontId="21" fillId="0" borderId="13" xfId="88" applyNumberFormat="1" applyFont="1" applyFill="1" applyBorder="1" applyAlignment="1">
      <alignment horizontal="center" vertical="center"/>
      <protection/>
    </xf>
    <xf numFmtId="0" fontId="21" fillId="0" borderId="37" xfId="88" applyFont="1" applyFill="1" applyBorder="1" applyAlignment="1">
      <alignment horizontal="center" vertical="center"/>
      <protection/>
    </xf>
    <xf numFmtId="0" fontId="21" fillId="0" borderId="20" xfId="88" applyFont="1" applyFill="1" applyBorder="1" applyAlignment="1">
      <alignment horizontal="center" vertical="center"/>
      <protection/>
    </xf>
    <xf numFmtId="0" fontId="21" fillId="0" borderId="36" xfId="88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0" xfId="88" applyFont="1" applyAlignment="1">
      <alignment horizontal="center" vertical="center"/>
      <protection/>
    </xf>
    <xf numFmtId="0" fontId="20" fillId="0" borderId="0" xfId="88" applyFont="1" applyAlignment="1">
      <alignment vertical="center"/>
      <protection/>
    </xf>
    <xf numFmtId="0" fontId="20" fillId="0" borderId="0" xfId="88" applyFont="1" applyFill="1" applyAlignment="1">
      <alignment vertical="center"/>
      <protection/>
    </xf>
    <xf numFmtId="0" fontId="21" fillId="0" borderId="0" xfId="88" applyFont="1" applyFill="1" applyAlignment="1">
      <alignment vertical="center"/>
      <protection/>
    </xf>
    <xf numFmtId="0" fontId="57" fillId="0" borderId="0" xfId="88" applyFont="1" applyFill="1" applyAlignment="1">
      <alignment vertical="center"/>
      <protection/>
    </xf>
    <xf numFmtId="0" fontId="21" fillId="0" borderId="0" xfId="88" applyFont="1" applyAlignment="1">
      <alignment vertical="center"/>
      <protection/>
    </xf>
    <xf numFmtId="0" fontId="19" fillId="0" borderId="0" xfId="88" applyFont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0" xfId="88" applyFont="1" applyFill="1" applyAlignment="1">
      <alignment vertical="center"/>
      <protection/>
    </xf>
    <xf numFmtId="0" fontId="21" fillId="0" borderId="0" xfId="0" applyFont="1" applyAlignment="1">
      <alignment vertical="center"/>
    </xf>
    <xf numFmtId="0" fontId="20" fillId="0" borderId="13" xfId="88" applyFont="1" applyFill="1" applyBorder="1" applyAlignment="1">
      <alignment vertical="center"/>
      <protection/>
    </xf>
    <xf numFmtId="1" fontId="20" fillId="0" borderId="0" xfId="0" applyNumberFormat="1" applyFont="1" applyAlignment="1">
      <alignment vertical="center"/>
    </xf>
    <xf numFmtId="0" fontId="34" fillId="26" borderId="53" xfId="88" applyFont="1" applyFill="1" applyBorder="1" applyAlignment="1">
      <alignment horizontal="right" vertical="center" wrapText="1"/>
      <protection/>
    </xf>
    <xf numFmtId="0" fontId="34" fillId="26" borderId="50" xfId="88" applyFont="1" applyFill="1" applyBorder="1" applyAlignment="1">
      <alignment horizontal="center" vertical="center"/>
      <protection/>
    </xf>
    <xf numFmtId="0" fontId="34" fillId="26" borderId="51" xfId="88" applyFont="1" applyFill="1" applyBorder="1" applyAlignment="1">
      <alignment horizontal="center" vertical="center"/>
      <protection/>
    </xf>
    <xf numFmtId="0" fontId="34" fillId="26" borderId="53" xfId="88" applyFont="1" applyFill="1" applyBorder="1" applyAlignment="1">
      <alignment horizontal="center" vertical="center"/>
      <protection/>
    </xf>
    <xf numFmtId="1" fontId="34" fillId="26" borderId="51" xfId="88" applyNumberFormat="1" applyFont="1" applyFill="1" applyBorder="1" applyAlignment="1">
      <alignment horizontal="center" vertical="center"/>
      <protection/>
    </xf>
    <xf numFmtId="1" fontId="34" fillId="26" borderId="50" xfId="88" applyNumberFormat="1" applyFont="1" applyFill="1" applyBorder="1" applyAlignment="1">
      <alignment horizontal="center" vertical="center"/>
      <protection/>
    </xf>
    <xf numFmtId="1" fontId="34" fillId="26" borderId="52" xfId="88" applyNumberFormat="1" applyFont="1" applyFill="1" applyBorder="1" applyAlignment="1">
      <alignment horizontal="center" vertical="center"/>
      <protection/>
    </xf>
    <xf numFmtId="1" fontId="34" fillId="26" borderId="28" xfId="88" applyNumberFormat="1" applyFont="1" applyFill="1" applyBorder="1" applyAlignment="1">
      <alignment horizontal="center" vertical="center"/>
      <protection/>
    </xf>
    <xf numFmtId="0" fontId="34" fillId="26" borderId="52" xfId="88" applyFont="1" applyFill="1" applyBorder="1" applyAlignment="1">
      <alignment horizontal="center" vertical="center"/>
      <protection/>
    </xf>
    <xf numFmtId="0" fontId="34" fillId="26" borderId="39" xfId="88" applyFont="1" applyFill="1" applyBorder="1" applyAlignment="1">
      <alignment horizontal="center" vertical="center"/>
      <protection/>
    </xf>
    <xf numFmtId="0" fontId="39" fillId="26" borderId="50" xfId="88" applyFont="1" applyFill="1" applyBorder="1" applyAlignment="1">
      <alignment horizontal="center" vertical="center" wrapText="1"/>
      <protection/>
    </xf>
    <xf numFmtId="0" fontId="34" fillId="26" borderId="50" xfId="88" applyFont="1" applyFill="1" applyBorder="1" applyAlignment="1">
      <alignment horizontal="center" vertical="center" wrapText="1"/>
      <protection/>
    </xf>
    <xf numFmtId="0" fontId="34" fillId="26" borderId="51" xfId="88" applyFont="1" applyFill="1" applyBorder="1" applyAlignment="1">
      <alignment horizontal="right" vertical="center" wrapText="1"/>
      <protection/>
    </xf>
    <xf numFmtId="1" fontId="34" fillId="26" borderId="51" xfId="88" applyNumberFormat="1" applyFont="1" applyFill="1" applyBorder="1" applyAlignment="1">
      <alignment horizontal="center" vertical="center"/>
      <protection/>
    </xf>
    <xf numFmtId="1" fontId="34" fillId="26" borderId="52" xfId="88" applyNumberFormat="1" applyFont="1" applyFill="1" applyBorder="1" applyAlignment="1">
      <alignment horizontal="center" vertical="center"/>
      <protection/>
    </xf>
    <xf numFmtId="1" fontId="34" fillId="26" borderId="14" xfId="88" applyNumberFormat="1" applyFont="1" applyFill="1" applyBorder="1" applyAlignment="1">
      <alignment horizontal="center" vertical="center"/>
      <protection/>
    </xf>
    <xf numFmtId="177" fontId="34" fillId="26" borderId="35" xfId="88" applyNumberFormat="1" applyFont="1" applyFill="1" applyBorder="1" applyAlignment="1">
      <alignment horizontal="center" vertical="center"/>
      <protection/>
    </xf>
    <xf numFmtId="1" fontId="34" fillId="26" borderId="63" xfId="88" applyNumberFormat="1" applyFont="1" applyFill="1" applyBorder="1" applyAlignment="1">
      <alignment horizontal="center" vertical="center"/>
      <protection/>
    </xf>
    <xf numFmtId="1" fontId="34" fillId="26" borderId="64" xfId="88" applyNumberFormat="1" applyFont="1" applyFill="1" applyBorder="1" applyAlignment="1">
      <alignment horizontal="center" vertical="center"/>
      <protection/>
    </xf>
    <xf numFmtId="1" fontId="34" fillId="26" borderId="65" xfId="88" applyNumberFormat="1" applyFont="1" applyFill="1" applyBorder="1" applyAlignment="1">
      <alignment horizontal="center" vertical="center"/>
      <protection/>
    </xf>
    <xf numFmtId="1" fontId="34" fillId="26" borderId="39" xfId="88" applyNumberFormat="1" applyFont="1" applyFill="1" applyBorder="1" applyAlignment="1">
      <alignment horizontal="center" vertical="center"/>
      <protection/>
    </xf>
    <xf numFmtId="177" fontId="34" fillId="26" borderId="14" xfId="88" applyNumberFormat="1" applyFont="1" applyFill="1" applyBorder="1" applyAlignment="1">
      <alignment horizontal="center" vertical="center"/>
      <protection/>
    </xf>
    <xf numFmtId="1" fontId="34" fillId="20" borderId="38" xfId="88" applyNumberFormat="1" applyFont="1" applyFill="1" applyBorder="1" applyAlignment="1">
      <alignment horizontal="center" vertical="center"/>
      <protection/>
    </xf>
    <xf numFmtId="0" fontId="19" fillId="0" borderId="0" xfId="88" applyFont="1" applyBorder="1" applyAlignment="1">
      <alignment vertical="center"/>
      <protection/>
    </xf>
    <xf numFmtId="49" fontId="19" fillId="20" borderId="24" xfId="80" applyNumberFormat="1" applyFont="1" applyFill="1" applyBorder="1" applyAlignment="1">
      <alignment horizontal="center" vertical="center" wrapText="1"/>
      <protection/>
    </xf>
    <xf numFmtId="49" fontId="21" fillId="0" borderId="47" xfId="80" applyNumberFormat="1" applyFont="1" applyBorder="1" applyAlignment="1">
      <alignment horizontal="right" vertical="center" wrapText="1"/>
      <protection/>
    </xf>
    <xf numFmtId="49" fontId="21" fillId="0" borderId="62" xfId="80" applyNumberFormat="1" applyFont="1" applyBorder="1" applyAlignment="1">
      <alignment horizontal="right" vertical="center" wrapText="1"/>
      <protection/>
    </xf>
    <xf numFmtId="49" fontId="21" fillId="0" borderId="60" xfId="80" applyNumberFormat="1" applyFont="1" applyBorder="1" applyAlignment="1">
      <alignment horizontal="right" vertical="center" wrapText="1"/>
      <protection/>
    </xf>
    <xf numFmtId="49" fontId="19" fillId="20" borderId="20" xfId="80" applyNumberFormat="1" applyFont="1" applyFill="1" applyBorder="1" applyAlignment="1">
      <alignment horizontal="center" vertical="center" wrapText="1"/>
      <protection/>
    </xf>
    <xf numFmtId="0" fontId="19" fillId="27" borderId="13" xfId="0" applyNumberFormat="1" applyFont="1" applyFill="1" applyBorder="1" applyAlignment="1" applyProtection="1">
      <alignment horizontal="left" vertical="center" indent="1"/>
      <protection/>
    </xf>
    <xf numFmtId="0" fontId="41" fillId="0" borderId="33" xfId="88" applyFont="1" applyFill="1" applyBorder="1" applyAlignment="1">
      <alignment horizontal="center" vertical="center"/>
      <protection/>
    </xf>
    <xf numFmtId="0" fontId="41" fillId="0" borderId="14" xfId="88" applyFont="1" applyFill="1" applyBorder="1" applyAlignment="1">
      <alignment horizontal="center" vertical="center"/>
      <protection/>
    </xf>
    <xf numFmtId="0" fontId="41" fillId="0" borderId="27" xfId="88" applyFont="1" applyFill="1" applyBorder="1" applyAlignment="1">
      <alignment horizontal="center" vertical="center"/>
      <protection/>
    </xf>
    <xf numFmtId="0" fontId="41" fillId="0" borderId="33" xfId="88" applyFont="1" applyFill="1" applyBorder="1" applyAlignment="1">
      <alignment horizontal="center" vertical="center" wrapText="1"/>
      <protection/>
    </xf>
    <xf numFmtId="0" fontId="41" fillId="0" borderId="27" xfId="88" applyFont="1" applyFill="1" applyBorder="1" applyAlignment="1">
      <alignment horizontal="center" vertical="center" wrapText="1"/>
      <protection/>
    </xf>
    <xf numFmtId="0" fontId="41" fillId="0" borderId="33" xfId="88" applyFont="1" applyFill="1" applyBorder="1" applyAlignment="1">
      <alignment vertical="center" wrapText="1"/>
      <protection/>
    </xf>
    <xf numFmtId="0" fontId="41" fillId="0" borderId="14" xfId="88" applyFont="1" applyFill="1" applyBorder="1" applyAlignment="1">
      <alignment vertical="center" wrapText="1"/>
      <protection/>
    </xf>
    <xf numFmtId="0" fontId="41" fillId="28" borderId="19" xfId="88" applyFont="1" applyFill="1" applyBorder="1" applyAlignment="1">
      <alignment horizontal="left" vertical="center" wrapText="1" indent="3"/>
      <protection/>
    </xf>
    <xf numFmtId="0" fontId="34" fillId="27" borderId="39" xfId="88" applyFont="1" applyFill="1" applyBorder="1" applyAlignment="1">
      <alignment horizontal="right" vertical="center" wrapText="1"/>
      <protection/>
    </xf>
    <xf numFmtId="1" fontId="34" fillId="27" borderId="14" xfId="88" applyNumberFormat="1" applyFont="1" applyFill="1" applyBorder="1" applyAlignment="1">
      <alignment horizontal="center" vertical="center"/>
      <protection/>
    </xf>
    <xf numFmtId="177" fontId="34" fillId="27" borderId="35" xfId="88" applyNumberFormat="1" applyFont="1" applyFill="1" applyBorder="1" applyAlignment="1">
      <alignment horizontal="center" vertical="center"/>
      <protection/>
    </xf>
    <xf numFmtId="1" fontId="34" fillId="27" borderId="50" xfId="88" applyNumberFormat="1" applyFont="1" applyFill="1" applyBorder="1" applyAlignment="1">
      <alignment horizontal="center" vertical="center"/>
      <protection/>
    </xf>
    <xf numFmtId="1" fontId="34" fillId="27" borderId="51" xfId="88" applyNumberFormat="1" applyFont="1" applyFill="1" applyBorder="1" applyAlignment="1">
      <alignment horizontal="center" vertical="center"/>
      <protection/>
    </xf>
    <xf numFmtId="1" fontId="34" fillId="27" borderId="52" xfId="88" applyNumberFormat="1" applyFont="1" applyFill="1" applyBorder="1" applyAlignment="1">
      <alignment horizontal="center" vertical="center"/>
      <protection/>
    </xf>
    <xf numFmtId="1" fontId="34" fillId="27" borderId="39" xfId="88" applyNumberFormat="1" applyFont="1" applyFill="1" applyBorder="1" applyAlignment="1">
      <alignment horizontal="center" vertical="center"/>
      <protection/>
    </xf>
    <xf numFmtId="177" fontId="34" fillId="27" borderId="14" xfId="88" applyNumberFormat="1" applyFont="1" applyFill="1" applyBorder="1" applyAlignment="1">
      <alignment horizontal="center" vertical="center"/>
      <protection/>
    </xf>
    <xf numFmtId="0" fontId="34" fillId="27" borderId="35" xfId="88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horizontal="left" vertical="center" wrapText="1" indent="3"/>
      <protection/>
    </xf>
    <xf numFmtId="0" fontId="41" fillId="28" borderId="40" xfId="88" applyFont="1" applyFill="1" applyBorder="1" applyAlignment="1">
      <alignment horizontal="left" vertical="center" wrapText="1" indent="3"/>
      <protection/>
    </xf>
    <xf numFmtId="0" fontId="41" fillId="0" borderId="36" xfId="88" applyFont="1" applyFill="1" applyBorder="1" applyAlignment="1">
      <alignment horizontal="center" vertical="center" wrapText="1"/>
      <protection/>
    </xf>
    <xf numFmtId="0" fontId="41" fillId="0" borderId="37" xfId="88" applyFont="1" applyFill="1" applyBorder="1" applyAlignment="1">
      <alignment horizontal="center" vertical="center"/>
      <protection/>
    </xf>
    <xf numFmtId="0" fontId="41" fillId="0" borderId="40" xfId="88" applyFont="1" applyFill="1" applyBorder="1" applyAlignment="1">
      <alignment horizontal="center" vertical="center"/>
      <protection/>
    </xf>
    <xf numFmtId="0" fontId="41" fillId="0" borderId="66" xfId="88" applyFont="1" applyFill="1" applyBorder="1" applyAlignment="1">
      <alignment horizontal="center" vertical="center"/>
      <protection/>
    </xf>
    <xf numFmtId="49" fontId="19" fillId="20" borderId="18" xfId="80" applyNumberFormat="1" applyFont="1" applyFill="1" applyBorder="1" applyAlignment="1">
      <alignment horizontal="center" vertical="center" wrapText="1"/>
      <protection/>
    </xf>
    <xf numFmtId="0" fontId="19" fillId="20" borderId="0" xfId="0" applyFont="1" applyFill="1" applyBorder="1" applyAlignment="1">
      <alignment vertical="center" wrapText="1"/>
    </xf>
    <xf numFmtId="0" fontId="19" fillId="20" borderId="62" xfId="88" applyFont="1" applyFill="1" applyBorder="1" applyAlignment="1">
      <alignment horizontal="center" vertical="center"/>
      <protection/>
    </xf>
    <xf numFmtId="0" fontId="19" fillId="20" borderId="11" xfId="88" applyFont="1" applyFill="1" applyBorder="1" applyAlignment="1">
      <alignment horizontal="center" vertical="center"/>
      <protection/>
    </xf>
    <xf numFmtId="0" fontId="20" fillId="20" borderId="67" xfId="88" applyFont="1" applyFill="1" applyBorder="1" applyAlignment="1">
      <alignment vertical="center"/>
      <protection/>
    </xf>
    <xf numFmtId="1" fontId="19" fillId="20" borderId="62" xfId="88" applyNumberFormat="1" applyFont="1" applyFill="1" applyBorder="1" applyAlignment="1">
      <alignment horizontal="center" vertical="center"/>
      <protection/>
    </xf>
    <xf numFmtId="1" fontId="20" fillId="20" borderId="17" xfId="88" applyNumberFormat="1" applyFont="1" applyFill="1" applyBorder="1" applyAlignment="1">
      <alignment horizontal="center" vertical="center"/>
      <protection/>
    </xf>
    <xf numFmtId="0" fontId="41" fillId="0" borderId="66" xfId="88" applyFont="1" applyFill="1" applyBorder="1" applyAlignment="1">
      <alignment horizontal="center" vertical="center" wrapText="1"/>
      <protection/>
    </xf>
    <xf numFmtId="0" fontId="57" fillId="0" borderId="0" xfId="88" applyFont="1" applyAlignment="1">
      <alignment vertical="center"/>
      <protection/>
    </xf>
    <xf numFmtId="0" fontId="21" fillId="0" borderId="13" xfId="88" applyFont="1" applyFill="1" applyBorder="1" applyAlignment="1">
      <alignment horizontal="left" vertical="center" wrapText="1" indent="3"/>
      <protection/>
    </xf>
    <xf numFmtId="0" fontId="20" fillId="0" borderId="0" xfId="88" applyFont="1" applyBorder="1" applyAlignment="1">
      <alignment vertical="center"/>
      <protection/>
    </xf>
    <xf numFmtId="0" fontId="20" fillId="0" borderId="0" xfId="88" applyFont="1" applyFill="1" applyBorder="1" applyAlignment="1">
      <alignment vertical="center"/>
      <protection/>
    </xf>
    <xf numFmtId="0" fontId="20" fillId="0" borderId="0" xfId="88" applyFont="1" applyFill="1" applyBorder="1" applyAlignment="1">
      <alignment vertical="center"/>
      <protection/>
    </xf>
    <xf numFmtId="0" fontId="57" fillId="0" borderId="0" xfId="88" applyFont="1" applyFill="1" applyBorder="1" applyAlignment="1">
      <alignment vertical="center"/>
      <protection/>
    </xf>
    <xf numFmtId="0" fontId="21" fillId="0" borderId="0" xfId="88" applyFont="1" applyFill="1" applyBorder="1" applyAlignment="1">
      <alignment vertical="center"/>
      <protection/>
    </xf>
    <xf numFmtId="0" fontId="58" fillId="0" borderId="0" xfId="88" applyFont="1" applyFill="1" applyBorder="1" applyAlignment="1">
      <alignment vertical="center"/>
      <protection/>
    </xf>
    <xf numFmtId="0" fontId="21" fillId="0" borderId="0" xfId="88" applyFont="1" applyBorder="1" applyAlignment="1">
      <alignment vertical="center"/>
      <protection/>
    </xf>
    <xf numFmtId="0" fontId="59" fillId="20" borderId="19" xfId="0" applyFont="1" applyFill="1" applyBorder="1" applyAlignment="1">
      <alignment horizontal="left" vertical="center" wrapText="1" indent="1"/>
    </xf>
    <xf numFmtId="0" fontId="20" fillId="0" borderId="13" xfId="88" applyFont="1" applyFill="1" applyBorder="1" applyAlignment="1">
      <alignment horizontal="left" vertical="center" wrapText="1" indent="3"/>
      <protection/>
    </xf>
    <xf numFmtId="0" fontId="20" fillId="28" borderId="40" xfId="88" applyFont="1" applyFill="1" applyBorder="1" applyAlignment="1">
      <alignment horizontal="left" vertical="center" wrapText="1" indent="1"/>
      <protection/>
    </xf>
    <xf numFmtId="0" fontId="34" fillId="0" borderId="36" xfId="88" applyFont="1" applyFill="1" applyBorder="1" applyAlignment="1">
      <alignment horizontal="center" vertical="center" wrapText="1"/>
      <protection/>
    </xf>
    <xf numFmtId="0" fontId="34" fillId="0" borderId="20" xfId="88" applyFont="1" applyFill="1" applyBorder="1" applyAlignment="1">
      <alignment horizontal="center" vertical="center"/>
      <protection/>
    </xf>
    <xf numFmtId="0" fontId="34" fillId="0" borderId="43" xfId="88" applyFont="1" applyFill="1" applyBorder="1" applyAlignment="1">
      <alignment horizontal="center" vertical="center"/>
      <protection/>
    </xf>
    <xf numFmtId="0" fontId="34" fillId="0" borderId="13" xfId="88" applyFont="1" applyFill="1" applyBorder="1" applyAlignment="1">
      <alignment horizontal="center" vertical="center"/>
      <protection/>
    </xf>
    <xf numFmtId="0" fontId="34" fillId="0" borderId="19" xfId="88" applyFont="1" applyFill="1" applyBorder="1" applyAlignment="1">
      <alignment horizontal="center" vertical="center"/>
      <protection/>
    </xf>
    <xf numFmtId="1" fontId="40" fillId="0" borderId="38" xfId="88" applyNumberFormat="1" applyFont="1" applyFill="1" applyBorder="1" applyAlignment="1">
      <alignment horizontal="center" vertical="center"/>
      <protection/>
    </xf>
    <xf numFmtId="0" fontId="39" fillId="0" borderId="60" xfId="88" applyFont="1" applyFill="1" applyBorder="1" applyAlignment="1">
      <alignment horizontal="center" vertical="center" wrapText="1"/>
      <protection/>
    </xf>
    <xf numFmtId="0" fontId="39" fillId="0" borderId="23" xfId="88" applyFont="1" applyFill="1" applyBorder="1" applyAlignment="1">
      <alignment horizontal="center" vertical="center"/>
      <protection/>
    </xf>
    <xf numFmtId="49" fontId="34" fillId="20" borderId="13" xfId="88" applyNumberFormat="1" applyFont="1" applyFill="1" applyBorder="1" applyAlignment="1">
      <alignment horizontal="center" vertical="center"/>
      <protection/>
    </xf>
    <xf numFmtId="0" fontId="20" fillId="20" borderId="20" xfId="0" applyNumberFormat="1" applyFont="1" applyFill="1" applyBorder="1" applyAlignment="1" applyProtection="1">
      <alignment horizontal="center" vertical="center"/>
      <protection/>
    </xf>
    <xf numFmtId="0" fontId="20" fillId="20" borderId="19" xfId="0" applyNumberFormat="1" applyFont="1" applyFill="1" applyBorder="1" applyAlignment="1" applyProtection="1">
      <alignment horizontal="center" vertical="center"/>
      <protection/>
    </xf>
    <xf numFmtId="1" fontId="20" fillId="20" borderId="21" xfId="88" applyNumberFormat="1" applyFont="1" applyFill="1" applyBorder="1" applyAlignment="1">
      <alignment horizontal="center" vertical="center"/>
      <protection/>
    </xf>
    <xf numFmtId="1" fontId="20" fillId="20" borderId="13" xfId="88" applyNumberFormat="1" applyFont="1" applyFill="1" applyBorder="1" applyAlignment="1">
      <alignment horizontal="center" vertical="center"/>
      <protection/>
    </xf>
    <xf numFmtId="1" fontId="20" fillId="20" borderId="36" xfId="88" applyNumberFormat="1" applyFont="1" applyFill="1" applyBorder="1" applyAlignment="1">
      <alignment horizontal="center" vertical="center"/>
      <protection/>
    </xf>
    <xf numFmtId="1" fontId="20" fillId="20" borderId="20" xfId="88" applyNumberFormat="1" applyFont="1" applyFill="1" applyBorder="1" applyAlignment="1">
      <alignment horizontal="center" vertical="center"/>
      <protection/>
    </xf>
    <xf numFmtId="1" fontId="20" fillId="20" borderId="19" xfId="88" applyNumberFormat="1" applyFont="1" applyFill="1" applyBorder="1" applyAlignment="1">
      <alignment horizontal="center" vertical="center"/>
      <protection/>
    </xf>
    <xf numFmtId="0" fontId="20" fillId="20" borderId="47" xfId="0" applyNumberFormat="1" applyFont="1" applyFill="1" applyBorder="1" applyAlignment="1" applyProtection="1">
      <alignment horizontal="center" vertical="center"/>
      <protection/>
    </xf>
    <xf numFmtId="0" fontId="20" fillId="20" borderId="55" xfId="0" applyNumberFormat="1" applyFont="1" applyFill="1" applyBorder="1" applyAlignment="1" applyProtection="1">
      <alignment horizontal="center" vertical="center"/>
      <protection/>
    </xf>
    <xf numFmtId="1" fontId="20" fillId="20" borderId="47" xfId="88" applyNumberFormat="1" applyFont="1" applyFill="1" applyBorder="1" applyAlignment="1">
      <alignment horizontal="center" vertical="center"/>
      <protection/>
    </xf>
    <xf numFmtId="1" fontId="20" fillId="20" borderId="10" xfId="88" applyNumberFormat="1" applyFont="1" applyFill="1" applyBorder="1" applyAlignment="1">
      <alignment horizontal="center" vertical="center"/>
      <protection/>
    </xf>
    <xf numFmtId="1" fontId="20" fillId="20" borderId="59" xfId="88" applyNumberFormat="1" applyFont="1" applyFill="1" applyBorder="1" applyAlignment="1">
      <alignment horizontal="center" vertical="center"/>
      <protection/>
    </xf>
    <xf numFmtId="1" fontId="20" fillId="20" borderId="55" xfId="88" applyNumberFormat="1" applyFont="1" applyFill="1" applyBorder="1" applyAlignment="1">
      <alignment horizontal="center" vertical="center"/>
      <protection/>
    </xf>
    <xf numFmtId="1" fontId="39" fillId="20" borderId="59" xfId="88" applyNumberFormat="1" applyFont="1" applyFill="1" applyBorder="1" applyAlignment="1">
      <alignment horizontal="center" vertical="center"/>
      <protection/>
    </xf>
    <xf numFmtId="0" fontId="20" fillId="20" borderId="62" xfId="0" applyNumberFormat="1" applyFont="1" applyFill="1" applyBorder="1" applyAlignment="1" applyProtection="1">
      <alignment horizontal="right" vertical="center"/>
      <protection/>
    </xf>
    <xf numFmtId="0" fontId="20" fillId="20" borderId="67" xfId="0" applyNumberFormat="1" applyFont="1" applyFill="1" applyBorder="1" applyAlignment="1" applyProtection="1">
      <alignment horizontal="center" vertical="center"/>
      <protection/>
    </xf>
    <xf numFmtId="1" fontId="20" fillId="20" borderId="62" xfId="88" applyNumberFormat="1" applyFont="1" applyFill="1" applyBorder="1" applyAlignment="1">
      <alignment horizontal="center" vertical="center"/>
      <protection/>
    </xf>
    <xf numFmtId="1" fontId="20" fillId="20" borderId="11" xfId="88" applyNumberFormat="1" applyFont="1" applyFill="1" applyBorder="1" applyAlignment="1">
      <alignment horizontal="center" vertical="center"/>
      <protection/>
    </xf>
    <xf numFmtId="1" fontId="20" fillId="20" borderId="0" xfId="88" applyNumberFormat="1" applyFont="1" applyFill="1" applyBorder="1" applyAlignment="1">
      <alignment horizontal="center" vertical="center"/>
      <protection/>
    </xf>
    <xf numFmtId="1" fontId="20" fillId="20" borderId="68" xfId="88" applyNumberFormat="1" applyFont="1" applyFill="1" applyBorder="1" applyAlignment="1">
      <alignment horizontal="center" vertical="center"/>
      <protection/>
    </xf>
    <xf numFmtId="1" fontId="39" fillId="20" borderId="0" xfId="88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5" fillId="0" borderId="10" xfId="87" applyNumberFormat="1" applyFont="1" applyBorder="1" applyAlignment="1">
      <alignment horizontal="center" textRotation="90" wrapText="1"/>
      <protection/>
    </xf>
    <xf numFmtId="49" fontId="25" fillId="0" borderId="11" xfId="87" applyNumberFormat="1" applyFont="1" applyBorder="1" applyAlignment="1">
      <alignment horizontal="center" textRotation="90" wrapText="1"/>
      <protection/>
    </xf>
    <xf numFmtId="49" fontId="25" fillId="0" borderId="12" xfId="87" applyNumberFormat="1" applyFont="1" applyBorder="1" applyAlignment="1">
      <alignment horizontal="center" textRotation="90" wrapText="1"/>
      <protection/>
    </xf>
    <xf numFmtId="0" fontId="22" fillId="0" borderId="0" xfId="87" applyFont="1" applyFill="1" applyAlignment="1">
      <alignment horizontal="center"/>
      <protection/>
    </xf>
    <xf numFmtId="0" fontId="25" fillId="0" borderId="40" xfId="87" applyFont="1" applyBorder="1" applyAlignment="1">
      <alignment horizontal="center" vertical="center"/>
      <protection/>
    </xf>
    <xf numFmtId="0" fontId="25" fillId="0" borderId="36" xfId="87" applyFont="1" applyBorder="1" applyAlignment="1">
      <alignment horizontal="center" vertical="center"/>
      <protection/>
    </xf>
    <xf numFmtId="0" fontId="25" fillId="0" borderId="37" xfId="87" applyFont="1" applyBorder="1" applyAlignment="1">
      <alignment horizontal="center" vertical="center"/>
      <protection/>
    </xf>
    <xf numFmtId="0" fontId="20" fillId="0" borderId="0" xfId="87" applyFont="1" applyAlignment="1">
      <alignment horizontal="center"/>
      <protection/>
    </xf>
    <xf numFmtId="0" fontId="20" fillId="28" borderId="0" xfId="87" applyFont="1" applyFill="1" applyAlignment="1">
      <alignment horizontal="center"/>
      <protection/>
    </xf>
    <xf numFmtId="0" fontId="20" fillId="28" borderId="0" xfId="87" applyFont="1" applyFill="1" applyAlignment="1">
      <alignment horizontal="center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Border="1" applyAlignment="1">
      <alignment horizontal="center"/>
      <protection/>
    </xf>
    <xf numFmtId="0" fontId="20" fillId="0" borderId="0" xfId="87" applyFont="1" applyBorder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49" fontId="21" fillId="0" borderId="0" xfId="87" applyNumberFormat="1" applyFont="1" applyAlignment="1">
      <alignment vertical="top" wrapText="1"/>
      <protection/>
    </xf>
    <xf numFmtId="0" fontId="21" fillId="0" borderId="0" xfId="87" applyFont="1" applyAlignment="1">
      <alignment vertical="top" wrapText="1"/>
      <protection/>
    </xf>
    <xf numFmtId="0" fontId="26" fillId="0" borderId="0" xfId="87" applyFont="1" applyAlignment="1">
      <alignment horizontal="center" vertical="top" wrapText="1"/>
      <protection/>
    </xf>
    <xf numFmtId="0" fontId="30" fillId="0" borderId="0" xfId="87" applyFont="1" applyAlignment="1">
      <alignment horizontal="center"/>
      <protection/>
    </xf>
    <xf numFmtId="0" fontId="25" fillId="0" borderId="0" xfId="87" applyFont="1" applyAlignment="1">
      <alignment horizontal="center" vertical="top" wrapText="1"/>
      <protection/>
    </xf>
    <xf numFmtId="0" fontId="22" fillId="0" borderId="0" xfId="87" applyFont="1" applyAlignment="1">
      <alignment horizontal="center"/>
      <protection/>
    </xf>
    <xf numFmtId="0" fontId="21" fillId="0" borderId="10" xfId="87" applyFont="1" applyBorder="1" applyAlignment="1">
      <alignment horizontal="center" vertical="center" textRotation="90"/>
      <protection/>
    </xf>
    <xf numFmtId="0" fontId="21" fillId="0" borderId="11" xfId="87" applyFont="1" applyBorder="1" applyAlignment="1">
      <alignment horizontal="center" vertical="center" textRotation="90"/>
      <protection/>
    </xf>
    <xf numFmtId="0" fontId="21" fillId="0" borderId="12" xfId="87" applyFont="1" applyBorder="1" applyAlignment="1">
      <alignment horizontal="center" vertical="center" textRotation="90"/>
      <protection/>
    </xf>
    <xf numFmtId="0" fontId="26" fillId="0" borderId="67" xfId="87" applyFont="1" applyBorder="1" applyAlignment="1">
      <alignment horizontal="center" vertical="top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textRotation="90" wrapText="1"/>
    </xf>
    <xf numFmtId="0" fontId="21" fillId="0" borderId="69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textRotation="90" wrapText="1"/>
    </xf>
    <xf numFmtId="0" fontId="21" fillId="0" borderId="62" xfId="0" applyFont="1" applyBorder="1" applyAlignment="1">
      <alignment horizontal="center" vertical="center" textRotation="90" wrapText="1"/>
    </xf>
    <xf numFmtId="0" fontId="21" fillId="0" borderId="71" xfId="0" applyFont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72" xfId="0" applyFont="1" applyFill="1" applyBorder="1" applyAlignment="1">
      <alignment horizontal="center" vertical="center" textRotation="90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textRotation="90" wrapText="1"/>
    </xf>
    <xf numFmtId="0" fontId="21" fillId="0" borderId="66" xfId="0" applyFont="1" applyBorder="1" applyAlignment="1">
      <alignment horizontal="center" vertical="center" textRotation="90" wrapText="1"/>
    </xf>
    <xf numFmtId="0" fontId="21" fillId="0" borderId="74" xfId="0" applyFont="1" applyBorder="1" applyAlignment="1">
      <alignment horizontal="center" vertical="center" textRotation="90" wrapText="1"/>
    </xf>
    <xf numFmtId="0" fontId="21" fillId="0" borderId="68" xfId="0" applyFont="1" applyBorder="1" applyAlignment="1">
      <alignment horizontal="center" vertical="center" textRotation="90" wrapText="1"/>
    </xf>
    <xf numFmtId="0" fontId="21" fillId="0" borderId="69" xfId="0" applyFont="1" applyBorder="1" applyAlignment="1">
      <alignment horizontal="center" vertical="center" textRotation="90" wrapText="1"/>
    </xf>
    <xf numFmtId="0" fontId="21" fillId="0" borderId="47" xfId="0" applyFont="1" applyFill="1" applyBorder="1" applyAlignment="1">
      <alignment horizontal="center" vertical="center" textRotation="90" wrapText="1"/>
    </xf>
    <xf numFmtId="0" fontId="21" fillId="0" borderId="71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72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0" fillId="0" borderId="0" xfId="88" applyFont="1" applyAlignment="1">
      <alignment horizontal="center" vertical="center"/>
      <protection/>
    </xf>
    <xf numFmtId="0" fontId="20" fillId="0" borderId="0" xfId="88" applyFont="1" applyAlignment="1">
      <alignment horizontal="center" vertical="center"/>
      <protection/>
    </xf>
    <xf numFmtId="0" fontId="21" fillId="0" borderId="40" xfId="88" applyFont="1" applyFill="1" applyBorder="1" applyAlignment="1">
      <alignment horizontal="center" vertical="center" wrapText="1"/>
      <protection/>
    </xf>
    <xf numFmtId="0" fontId="21" fillId="0" borderId="36" xfId="88" applyFont="1" applyFill="1" applyBorder="1" applyAlignment="1">
      <alignment horizontal="center" vertical="center" wrapText="1"/>
      <protection/>
    </xf>
    <xf numFmtId="0" fontId="21" fillId="0" borderId="37" xfId="88" applyFont="1" applyFill="1" applyBorder="1" applyAlignment="1">
      <alignment horizontal="center" vertical="center" wrapText="1"/>
      <protection/>
    </xf>
    <xf numFmtId="0" fontId="21" fillId="0" borderId="40" xfId="88" applyFont="1" applyFill="1" applyBorder="1" applyAlignment="1">
      <alignment horizontal="left" vertical="center" wrapText="1" indent="5"/>
      <protection/>
    </xf>
    <xf numFmtId="0" fontId="21" fillId="0" borderId="36" xfId="88" applyFont="1" applyFill="1" applyBorder="1" applyAlignment="1">
      <alignment horizontal="left" vertical="center" wrapText="1" indent="5"/>
      <protection/>
    </xf>
    <xf numFmtId="0" fontId="21" fillId="0" borderId="37" xfId="88" applyFont="1" applyFill="1" applyBorder="1" applyAlignment="1">
      <alignment horizontal="left" vertical="center" wrapText="1" indent="5"/>
      <protection/>
    </xf>
    <xf numFmtId="0" fontId="34" fillId="0" borderId="64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19" fillId="0" borderId="18" xfId="88" applyFont="1" applyFill="1" applyBorder="1" applyAlignment="1">
      <alignment horizontal="center" vertical="center" wrapText="1"/>
      <protection/>
    </xf>
    <xf numFmtId="0" fontId="19" fillId="0" borderId="0" xfId="88" applyFont="1" applyFill="1" applyBorder="1" applyAlignment="1">
      <alignment horizontal="center" vertical="center" wrapText="1"/>
      <protection/>
    </xf>
    <xf numFmtId="0" fontId="21" fillId="0" borderId="41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34" fillId="0" borderId="18" xfId="88" applyFont="1" applyBorder="1" applyAlignment="1">
      <alignment horizontal="center" vertical="center"/>
      <protection/>
    </xf>
    <xf numFmtId="0" fontId="34" fillId="0" borderId="0" xfId="88" applyFont="1" applyBorder="1" applyAlignment="1">
      <alignment horizontal="center" vertical="center"/>
      <protection/>
    </xf>
    <xf numFmtId="0" fontId="34" fillId="0" borderId="35" xfId="88" applyFont="1" applyFill="1" applyBorder="1" applyAlignment="1">
      <alignment horizontal="left" vertical="center" wrapText="1"/>
      <protection/>
    </xf>
    <xf numFmtId="0" fontId="34" fillId="0" borderId="28" xfId="88" applyFont="1" applyFill="1" applyBorder="1" applyAlignment="1">
      <alignment horizontal="left" vertical="center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ідсотковий 2" xfId="65"/>
    <cellStyle name="Відсотковий 3" xfId="66"/>
    <cellStyle name="Вывод" xfId="67"/>
    <cellStyle name="Вычисление" xfId="68"/>
    <cellStyle name="Гарний" xfId="69"/>
    <cellStyle name="Hyperlink" xfId="70"/>
    <cellStyle name="Гіперпосилання 2" xfId="71"/>
    <cellStyle name="Currency" xfId="72"/>
    <cellStyle name="Currency [0]" xfId="73"/>
    <cellStyle name="Грошовий 2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'язана клітинка" xfId="81"/>
    <cellStyle name="Итог" xfId="82"/>
    <cellStyle name="Контрольна клітинка" xfId="83"/>
    <cellStyle name="Назва" xfId="84"/>
    <cellStyle name="Нейтральний" xfId="85"/>
    <cellStyle name="Обчислення" xfId="86"/>
    <cellStyle name="Обычный_b_g_new_spets_07_12_3" xfId="87"/>
    <cellStyle name="Обычный_b_z_05_03v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Текст попередження" xfId="97"/>
    <cellStyle name="Текст пояснення" xfId="98"/>
    <cellStyle name="Comma" xfId="99"/>
    <cellStyle name="Comma [0]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H30"/>
  <sheetViews>
    <sheetView view="pageBreakPreview" zoomScaleSheetLayoutView="100" zoomScalePageLayoutView="0" workbookViewId="0" topLeftCell="A7">
      <selection activeCell="B6" sqref="B6:X6"/>
    </sheetView>
  </sheetViews>
  <sheetFormatPr defaultColWidth="7.00390625" defaultRowHeight="15"/>
  <cols>
    <col min="1" max="1" width="2.8515625" style="1" customWidth="1"/>
    <col min="2" max="52" width="2.7109375" style="1" customWidth="1"/>
    <col min="53" max="53" width="3.421875" style="1" customWidth="1"/>
    <col min="54" max="54" width="6.421875" style="1" customWidth="1"/>
    <col min="55" max="60" width="6.28125" style="1" customWidth="1"/>
    <col min="61" max="61" width="7.00390625" style="1" customWidth="1"/>
    <col min="62" max="16384" width="7.00390625" style="1" customWidth="1"/>
  </cols>
  <sheetData>
    <row r="1" spans="1:60" s="22" customFormat="1" ht="21">
      <c r="A1" s="23"/>
      <c r="B1" s="423" t="s">
        <v>87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AF1" s="25"/>
      <c r="AS1" s="27" t="s">
        <v>177</v>
      </c>
      <c r="AT1" s="24"/>
      <c r="AU1" s="24"/>
      <c r="AV1" s="24"/>
      <c r="AW1" s="24"/>
      <c r="AX1" s="24"/>
      <c r="AY1" s="24"/>
      <c r="BA1" s="24"/>
      <c r="BC1" s="26" t="s">
        <v>78</v>
      </c>
      <c r="BG1" s="24"/>
      <c r="BH1" s="24"/>
    </row>
    <row r="2" spans="1:60" s="22" customFormat="1" ht="21">
      <c r="A2" s="23"/>
      <c r="B2" s="423" t="s">
        <v>88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AS2" s="27" t="s">
        <v>106</v>
      </c>
      <c r="AT2" s="24"/>
      <c r="AU2" s="24"/>
      <c r="AV2" s="24"/>
      <c r="AW2" s="24"/>
      <c r="AX2" s="24"/>
      <c r="AY2" s="24"/>
      <c r="BA2" s="24"/>
      <c r="BC2" s="26" t="s">
        <v>90</v>
      </c>
      <c r="BG2" s="24"/>
      <c r="BH2" s="24"/>
    </row>
    <row r="3" spans="1:60" s="22" customFormat="1" ht="21">
      <c r="A3" s="23"/>
      <c r="B3" s="423" t="s">
        <v>89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AS3" s="27" t="s">
        <v>178</v>
      </c>
      <c r="AZ3" s="24"/>
      <c r="BA3" s="24"/>
      <c r="BB3" s="24"/>
      <c r="BC3" s="263" t="s">
        <v>179</v>
      </c>
      <c r="BD3" s="200"/>
      <c r="BE3" s="200"/>
      <c r="BF3" s="200"/>
      <c r="BG3" s="24"/>
      <c r="BH3" s="24"/>
    </row>
    <row r="4" spans="1:60" s="22" customFormat="1" ht="21">
      <c r="A4" s="28"/>
      <c r="B4" s="424" t="s">
        <v>168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AM4" s="29"/>
      <c r="AS4" s="27" t="s">
        <v>91</v>
      </c>
      <c r="BC4" s="26" t="s">
        <v>111</v>
      </c>
      <c r="BG4" s="24"/>
      <c r="BH4" s="24"/>
    </row>
    <row r="5" spans="1:61" s="22" customFormat="1" ht="21">
      <c r="A5" s="23"/>
      <c r="B5" s="426" t="s">
        <v>169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AM5" s="29"/>
      <c r="AS5" s="27" t="s">
        <v>135</v>
      </c>
      <c r="AU5" s="31"/>
      <c r="AY5" s="24"/>
      <c r="AZ5" s="24"/>
      <c r="BA5" s="24"/>
      <c r="BB5" s="24"/>
      <c r="BC5" s="32"/>
      <c r="BD5" s="24"/>
      <c r="BG5" s="200"/>
      <c r="BH5" s="200"/>
      <c r="BI5" s="200"/>
    </row>
    <row r="6" spans="1:60" s="22" customFormat="1" ht="21">
      <c r="A6" s="30"/>
      <c r="B6" s="427" t="s">
        <v>180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BC6" s="24"/>
      <c r="BD6" s="24"/>
      <c r="BE6" s="24"/>
      <c r="BF6" s="24"/>
      <c r="BG6" s="24"/>
      <c r="BH6" s="24"/>
    </row>
    <row r="7" spans="2:58" s="3" customFormat="1" ht="17.25">
      <c r="B7" s="4"/>
      <c r="C7" s="5"/>
      <c r="D7" s="6"/>
      <c r="E7" s="7"/>
      <c r="F7" s="8"/>
      <c r="G7" s="7"/>
      <c r="H7" s="7"/>
      <c r="I7" s="7"/>
      <c r="J7" s="7"/>
      <c r="K7" s="7"/>
      <c r="L7" s="6"/>
      <c r="M7" s="6"/>
      <c r="N7" s="6"/>
      <c r="O7" s="6"/>
      <c r="P7" s="6"/>
      <c r="BC7" s="24"/>
      <c r="BD7" s="24"/>
      <c r="BE7" s="24"/>
      <c r="BF7" s="24"/>
    </row>
    <row r="8" spans="7:54" s="2" customFormat="1" ht="24.75" customHeight="1">
      <c r="G8" s="19"/>
      <c r="M8" s="429" t="s">
        <v>48</v>
      </c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</row>
    <row r="9" spans="27:43" s="2" customFormat="1" ht="30" customHeight="1">
      <c r="AA9" s="9"/>
      <c r="AB9" s="433" t="s">
        <v>1</v>
      </c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</row>
    <row r="10" spans="13:54" s="2" customFormat="1" ht="21">
      <c r="M10" s="419" t="s">
        <v>107</v>
      </c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</row>
    <row r="11" s="2" customFormat="1" ht="21"/>
    <row r="12" spans="20:86" s="33" customFormat="1" ht="21">
      <c r="T12" s="34" t="s">
        <v>92</v>
      </c>
      <c r="AC12" s="35" t="s">
        <v>112</v>
      </c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</row>
    <row r="13" spans="14:54" s="2" customFormat="1" ht="21">
      <c r="N13" s="22"/>
      <c r="O13" s="22"/>
      <c r="T13" s="33" t="s">
        <v>93</v>
      </c>
      <c r="U13" s="22"/>
      <c r="V13" s="22"/>
      <c r="W13" s="22"/>
      <c r="X13" s="22"/>
      <c r="Y13" s="22"/>
      <c r="Z13" s="22"/>
      <c r="AA13" s="22"/>
      <c r="AC13" s="35" t="s">
        <v>113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3:54" s="2" customFormat="1" ht="21">
      <c r="M14" s="33"/>
      <c r="N14" s="22"/>
      <c r="O14" s="22"/>
      <c r="T14" s="33" t="s">
        <v>94</v>
      </c>
      <c r="U14" s="22"/>
      <c r="V14" s="22"/>
      <c r="W14" s="22"/>
      <c r="X14" s="22"/>
      <c r="Y14" s="22"/>
      <c r="Z14" s="22"/>
      <c r="AA14" s="22"/>
      <c r="AB14" s="22"/>
      <c r="AC14" s="36" t="s">
        <v>128</v>
      </c>
      <c r="AD14" s="35"/>
      <c r="AE14" s="35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6:29" s="2" customFormat="1" ht="21">
      <c r="P15" s="48"/>
      <c r="AC15" s="48"/>
    </row>
    <row r="16" spans="13:54" s="48" customFormat="1" ht="21">
      <c r="M16" s="435" t="s">
        <v>71</v>
      </c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</row>
    <row r="17" spans="1:60" s="253" customFormat="1" ht="15.75">
      <c r="A17" s="252" t="s">
        <v>2</v>
      </c>
      <c r="BB17" s="430" t="s">
        <v>130</v>
      </c>
      <c r="BC17" s="430"/>
      <c r="BD17" s="430"/>
      <c r="BE17" s="430"/>
      <c r="BF17" s="430"/>
      <c r="BG17" s="430"/>
      <c r="BH17" s="430"/>
    </row>
    <row r="18" spans="1:60" s="254" customFormat="1" ht="15" customHeight="1">
      <c r="A18" s="436" t="s">
        <v>3</v>
      </c>
      <c r="B18" s="420" t="s">
        <v>4</v>
      </c>
      <c r="C18" s="421"/>
      <c r="D18" s="421"/>
      <c r="E18" s="422"/>
      <c r="F18" s="135"/>
      <c r="G18" s="420" t="s">
        <v>5</v>
      </c>
      <c r="H18" s="421"/>
      <c r="I18" s="422"/>
      <c r="J18" s="135"/>
      <c r="K18" s="420" t="s">
        <v>6</v>
      </c>
      <c r="L18" s="421"/>
      <c r="M18" s="421"/>
      <c r="N18" s="422"/>
      <c r="O18" s="420" t="s">
        <v>7</v>
      </c>
      <c r="P18" s="421"/>
      <c r="Q18" s="421"/>
      <c r="R18" s="422"/>
      <c r="S18" s="135"/>
      <c r="T18" s="420" t="s">
        <v>8</v>
      </c>
      <c r="U18" s="421"/>
      <c r="V18" s="422"/>
      <c r="W18" s="135"/>
      <c r="X18" s="420" t="s">
        <v>9</v>
      </c>
      <c r="Y18" s="421"/>
      <c r="Z18" s="422"/>
      <c r="AA18" s="135"/>
      <c r="AB18" s="420" t="s">
        <v>10</v>
      </c>
      <c r="AC18" s="421"/>
      <c r="AD18" s="421"/>
      <c r="AE18" s="422"/>
      <c r="AF18" s="135"/>
      <c r="AG18" s="420" t="s">
        <v>11</v>
      </c>
      <c r="AH18" s="421"/>
      <c r="AI18" s="422"/>
      <c r="AJ18" s="135"/>
      <c r="AK18" s="420" t="s">
        <v>12</v>
      </c>
      <c r="AL18" s="421"/>
      <c r="AM18" s="421"/>
      <c r="AN18" s="422"/>
      <c r="AO18" s="420" t="s">
        <v>13</v>
      </c>
      <c r="AP18" s="421"/>
      <c r="AQ18" s="421"/>
      <c r="AR18" s="422"/>
      <c r="AS18" s="135"/>
      <c r="AT18" s="420" t="s">
        <v>14</v>
      </c>
      <c r="AU18" s="421"/>
      <c r="AV18" s="422"/>
      <c r="AW18" s="135"/>
      <c r="AX18" s="420" t="s">
        <v>15</v>
      </c>
      <c r="AY18" s="421"/>
      <c r="AZ18" s="421"/>
      <c r="BA18" s="422"/>
      <c r="BB18" s="416" t="s">
        <v>31</v>
      </c>
      <c r="BC18" s="416" t="s">
        <v>51</v>
      </c>
      <c r="BD18" s="416" t="s">
        <v>46</v>
      </c>
      <c r="BE18" s="416" t="s">
        <v>47</v>
      </c>
      <c r="BF18" s="416" t="s">
        <v>52</v>
      </c>
      <c r="BG18" s="416" t="s">
        <v>16</v>
      </c>
      <c r="BH18" s="416" t="s">
        <v>17</v>
      </c>
    </row>
    <row r="19" spans="1:60" s="254" customFormat="1" ht="13.5" customHeight="1">
      <c r="A19" s="437"/>
      <c r="B19" s="10"/>
      <c r="C19" s="10"/>
      <c r="D19" s="10"/>
      <c r="E19" s="10"/>
      <c r="F19" s="11">
        <v>29</v>
      </c>
      <c r="G19" s="10"/>
      <c r="H19" s="10"/>
      <c r="I19" s="10"/>
      <c r="J19" s="11">
        <v>27</v>
      </c>
      <c r="K19" s="10"/>
      <c r="L19" s="10"/>
      <c r="M19" s="10"/>
      <c r="N19" s="10"/>
      <c r="O19" s="10"/>
      <c r="P19" s="10"/>
      <c r="Q19" s="10"/>
      <c r="R19" s="10"/>
      <c r="S19" s="11">
        <v>29</v>
      </c>
      <c r="T19" s="10"/>
      <c r="U19" s="10"/>
      <c r="V19" s="10"/>
      <c r="W19" s="11">
        <v>26</v>
      </c>
      <c r="X19" s="10"/>
      <c r="Y19" s="10"/>
      <c r="Z19" s="10"/>
      <c r="AA19" s="11">
        <v>23</v>
      </c>
      <c r="AB19" s="10"/>
      <c r="AC19" s="10"/>
      <c r="AD19" s="10"/>
      <c r="AE19" s="10"/>
      <c r="AF19" s="11">
        <v>30</v>
      </c>
      <c r="AG19" s="10"/>
      <c r="AH19" s="10"/>
      <c r="AI19" s="10"/>
      <c r="AJ19" s="11">
        <v>27</v>
      </c>
      <c r="AK19" s="10"/>
      <c r="AL19" s="10"/>
      <c r="AM19" s="10"/>
      <c r="AN19" s="10"/>
      <c r="AO19" s="10"/>
      <c r="AP19" s="10"/>
      <c r="AQ19" s="10"/>
      <c r="AR19" s="10"/>
      <c r="AS19" s="11">
        <v>29</v>
      </c>
      <c r="AT19" s="12"/>
      <c r="AU19" s="10"/>
      <c r="AV19" s="10"/>
      <c r="AW19" s="11">
        <v>27</v>
      </c>
      <c r="AX19" s="10"/>
      <c r="AY19" s="10"/>
      <c r="AZ19" s="10"/>
      <c r="BA19" s="10"/>
      <c r="BB19" s="417"/>
      <c r="BC19" s="417"/>
      <c r="BD19" s="417"/>
      <c r="BE19" s="417"/>
      <c r="BF19" s="417"/>
      <c r="BG19" s="417"/>
      <c r="BH19" s="417"/>
    </row>
    <row r="20" spans="1:60" s="254" customFormat="1" ht="13.5" customHeight="1">
      <c r="A20" s="437"/>
      <c r="B20" s="13"/>
      <c r="C20" s="13"/>
      <c r="D20" s="13"/>
      <c r="E20" s="13"/>
      <c r="F20" s="14" t="s">
        <v>18</v>
      </c>
      <c r="G20" s="13"/>
      <c r="H20" s="13"/>
      <c r="I20" s="13"/>
      <c r="J20" s="14" t="s">
        <v>19</v>
      </c>
      <c r="K20" s="13"/>
      <c r="L20" s="13"/>
      <c r="M20" s="13"/>
      <c r="N20" s="13"/>
      <c r="O20" s="13"/>
      <c r="P20" s="13"/>
      <c r="Q20" s="13"/>
      <c r="R20" s="13"/>
      <c r="S20" s="14" t="s">
        <v>20</v>
      </c>
      <c r="T20" s="13"/>
      <c r="U20" s="13"/>
      <c r="V20" s="13"/>
      <c r="W20" s="14" t="s">
        <v>21</v>
      </c>
      <c r="X20" s="13"/>
      <c r="Y20" s="13"/>
      <c r="Z20" s="13"/>
      <c r="AA20" s="14" t="s">
        <v>22</v>
      </c>
      <c r="AB20" s="13"/>
      <c r="AC20" s="13"/>
      <c r="AD20" s="13"/>
      <c r="AE20" s="13"/>
      <c r="AF20" s="14" t="s">
        <v>23</v>
      </c>
      <c r="AG20" s="13"/>
      <c r="AH20" s="13"/>
      <c r="AI20" s="13"/>
      <c r="AJ20" s="14" t="s">
        <v>24</v>
      </c>
      <c r="AK20" s="13"/>
      <c r="AL20" s="13"/>
      <c r="AM20" s="13"/>
      <c r="AN20" s="13"/>
      <c r="AO20" s="13"/>
      <c r="AP20" s="13"/>
      <c r="AQ20" s="13"/>
      <c r="AR20" s="13"/>
      <c r="AS20" s="14" t="s">
        <v>25</v>
      </c>
      <c r="AT20" s="13"/>
      <c r="AU20" s="13"/>
      <c r="AV20" s="13"/>
      <c r="AW20" s="14" t="s">
        <v>26</v>
      </c>
      <c r="AX20" s="13"/>
      <c r="AY20" s="13"/>
      <c r="AZ20" s="13"/>
      <c r="BA20" s="13"/>
      <c r="BB20" s="417"/>
      <c r="BC20" s="417"/>
      <c r="BD20" s="417"/>
      <c r="BE20" s="417"/>
      <c r="BF20" s="417"/>
      <c r="BG20" s="417"/>
      <c r="BH20" s="417"/>
    </row>
    <row r="21" spans="1:60" s="16" customFormat="1" ht="13.5" customHeight="1">
      <c r="A21" s="437"/>
      <c r="B21" s="15">
        <v>1</v>
      </c>
      <c r="C21" s="15">
        <v>8</v>
      </c>
      <c r="D21" s="15">
        <v>15</v>
      </c>
      <c r="E21" s="15">
        <v>22</v>
      </c>
      <c r="F21" s="11">
        <v>5</v>
      </c>
      <c r="G21" s="15">
        <v>6</v>
      </c>
      <c r="H21" s="15">
        <v>13</v>
      </c>
      <c r="I21" s="15">
        <v>20</v>
      </c>
      <c r="J21" s="11">
        <v>2</v>
      </c>
      <c r="K21" s="15">
        <v>3</v>
      </c>
      <c r="L21" s="15">
        <v>10</v>
      </c>
      <c r="M21" s="15">
        <v>17</v>
      </c>
      <c r="N21" s="15">
        <v>24</v>
      </c>
      <c r="O21" s="15">
        <v>1</v>
      </c>
      <c r="P21" s="15">
        <v>8</v>
      </c>
      <c r="Q21" s="15">
        <v>15</v>
      </c>
      <c r="R21" s="15">
        <v>22</v>
      </c>
      <c r="S21" s="11">
        <v>4</v>
      </c>
      <c r="T21" s="15">
        <v>5</v>
      </c>
      <c r="U21" s="15">
        <v>12</v>
      </c>
      <c r="V21" s="15">
        <v>19</v>
      </c>
      <c r="W21" s="11">
        <v>1</v>
      </c>
      <c r="X21" s="15">
        <v>2</v>
      </c>
      <c r="Y21" s="15">
        <v>9</v>
      </c>
      <c r="Z21" s="15">
        <v>16</v>
      </c>
      <c r="AA21" s="11">
        <v>1</v>
      </c>
      <c r="AB21" s="15">
        <v>2</v>
      </c>
      <c r="AC21" s="15">
        <v>9</v>
      </c>
      <c r="AD21" s="15">
        <v>16</v>
      </c>
      <c r="AE21" s="15">
        <v>23</v>
      </c>
      <c r="AF21" s="11">
        <v>5</v>
      </c>
      <c r="AG21" s="15">
        <v>6</v>
      </c>
      <c r="AH21" s="15">
        <v>13</v>
      </c>
      <c r="AI21" s="15">
        <v>20</v>
      </c>
      <c r="AJ21" s="11">
        <v>3</v>
      </c>
      <c r="AK21" s="15">
        <v>4</v>
      </c>
      <c r="AL21" s="15">
        <v>11</v>
      </c>
      <c r="AM21" s="15">
        <v>18</v>
      </c>
      <c r="AN21" s="15">
        <v>25</v>
      </c>
      <c r="AO21" s="15">
        <v>1</v>
      </c>
      <c r="AP21" s="15">
        <v>8</v>
      </c>
      <c r="AQ21" s="15">
        <v>15</v>
      </c>
      <c r="AR21" s="15">
        <v>22</v>
      </c>
      <c r="AS21" s="11">
        <v>5</v>
      </c>
      <c r="AT21" s="15">
        <v>6</v>
      </c>
      <c r="AU21" s="15">
        <v>13</v>
      </c>
      <c r="AV21" s="15">
        <v>20</v>
      </c>
      <c r="AW21" s="11">
        <v>1</v>
      </c>
      <c r="AX21" s="15">
        <v>2</v>
      </c>
      <c r="AY21" s="15">
        <v>9</v>
      </c>
      <c r="AZ21" s="15">
        <v>16</v>
      </c>
      <c r="BA21" s="15">
        <v>23</v>
      </c>
      <c r="BB21" s="417"/>
      <c r="BC21" s="417"/>
      <c r="BD21" s="417"/>
      <c r="BE21" s="417"/>
      <c r="BF21" s="417"/>
      <c r="BG21" s="417"/>
      <c r="BH21" s="417"/>
    </row>
    <row r="22" spans="1:60" s="16" customFormat="1" ht="21.75" customHeight="1">
      <c r="A22" s="438"/>
      <c r="B22" s="17">
        <v>7</v>
      </c>
      <c r="C22" s="17">
        <v>14</v>
      </c>
      <c r="D22" s="17">
        <v>21</v>
      </c>
      <c r="E22" s="17">
        <v>29</v>
      </c>
      <c r="F22" s="18" t="s">
        <v>19</v>
      </c>
      <c r="G22" s="17">
        <v>12</v>
      </c>
      <c r="H22" s="17">
        <v>19</v>
      </c>
      <c r="I22" s="17">
        <v>26</v>
      </c>
      <c r="J22" s="18" t="s">
        <v>27</v>
      </c>
      <c r="K22" s="17">
        <v>9</v>
      </c>
      <c r="L22" s="17">
        <v>16</v>
      </c>
      <c r="M22" s="17">
        <v>23</v>
      </c>
      <c r="N22" s="17">
        <v>30</v>
      </c>
      <c r="O22" s="17">
        <v>7</v>
      </c>
      <c r="P22" s="17">
        <v>14</v>
      </c>
      <c r="Q22" s="17">
        <v>21</v>
      </c>
      <c r="R22" s="17">
        <v>28</v>
      </c>
      <c r="S22" s="18" t="s">
        <v>21</v>
      </c>
      <c r="T22" s="17">
        <v>11</v>
      </c>
      <c r="U22" s="17">
        <v>18</v>
      </c>
      <c r="V22" s="17">
        <v>25</v>
      </c>
      <c r="W22" s="18" t="s">
        <v>22</v>
      </c>
      <c r="X22" s="17">
        <v>8</v>
      </c>
      <c r="Y22" s="17">
        <v>15</v>
      </c>
      <c r="Z22" s="17">
        <v>22</v>
      </c>
      <c r="AA22" s="18" t="s">
        <v>23</v>
      </c>
      <c r="AB22" s="17">
        <v>8</v>
      </c>
      <c r="AC22" s="17">
        <v>15</v>
      </c>
      <c r="AD22" s="17">
        <v>22</v>
      </c>
      <c r="AE22" s="17">
        <v>29</v>
      </c>
      <c r="AF22" s="18" t="s">
        <v>24</v>
      </c>
      <c r="AG22" s="17">
        <v>12</v>
      </c>
      <c r="AH22" s="17">
        <v>19</v>
      </c>
      <c r="AI22" s="17">
        <v>26</v>
      </c>
      <c r="AJ22" s="18" t="s">
        <v>28</v>
      </c>
      <c r="AK22" s="17">
        <v>10</v>
      </c>
      <c r="AL22" s="17">
        <v>17</v>
      </c>
      <c r="AM22" s="17">
        <v>24</v>
      </c>
      <c r="AN22" s="17">
        <v>31</v>
      </c>
      <c r="AO22" s="17">
        <v>7</v>
      </c>
      <c r="AP22" s="17">
        <v>14</v>
      </c>
      <c r="AQ22" s="17">
        <v>21</v>
      </c>
      <c r="AR22" s="17">
        <v>28</v>
      </c>
      <c r="AS22" s="18" t="s">
        <v>26</v>
      </c>
      <c r="AT22" s="17">
        <v>12</v>
      </c>
      <c r="AU22" s="17">
        <v>19</v>
      </c>
      <c r="AV22" s="17">
        <v>26</v>
      </c>
      <c r="AW22" s="18" t="s">
        <v>29</v>
      </c>
      <c r="AX22" s="17">
        <v>8</v>
      </c>
      <c r="AY22" s="17">
        <v>15</v>
      </c>
      <c r="AZ22" s="17">
        <v>22</v>
      </c>
      <c r="BA22" s="17">
        <v>31</v>
      </c>
      <c r="BB22" s="417"/>
      <c r="BC22" s="417"/>
      <c r="BD22" s="417"/>
      <c r="BE22" s="417"/>
      <c r="BF22" s="417"/>
      <c r="BG22" s="417"/>
      <c r="BH22" s="417"/>
    </row>
    <row r="23" spans="1:60" s="16" customFormat="1" ht="18.75" customHeight="1">
      <c r="A23" s="255"/>
      <c r="B23" s="17">
        <v>1</v>
      </c>
      <c r="C23" s="17">
        <v>2</v>
      </c>
      <c r="D23" s="17">
        <v>3</v>
      </c>
      <c r="E23" s="17">
        <v>4</v>
      </c>
      <c r="F23" s="17">
        <v>5</v>
      </c>
      <c r="G23" s="17">
        <v>6</v>
      </c>
      <c r="H23" s="17">
        <v>7</v>
      </c>
      <c r="I23" s="17">
        <v>8</v>
      </c>
      <c r="J23" s="17">
        <v>9</v>
      </c>
      <c r="K23" s="17">
        <v>10</v>
      </c>
      <c r="L23" s="17">
        <v>11</v>
      </c>
      <c r="M23" s="17">
        <v>12</v>
      </c>
      <c r="N23" s="17">
        <v>13</v>
      </c>
      <c r="O23" s="17">
        <v>14</v>
      </c>
      <c r="P23" s="17">
        <v>15</v>
      </c>
      <c r="Q23" s="17">
        <v>16</v>
      </c>
      <c r="R23" s="17">
        <v>17</v>
      </c>
      <c r="S23" s="17">
        <v>18</v>
      </c>
      <c r="T23" s="17">
        <v>19</v>
      </c>
      <c r="U23" s="17">
        <v>20</v>
      </c>
      <c r="V23" s="17">
        <v>21</v>
      </c>
      <c r="W23" s="17">
        <v>22</v>
      </c>
      <c r="X23" s="17">
        <v>23</v>
      </c>
      <c r="Y23" s="17">
        <v>24</v>
      </c>
      <c r="Z23" s="17">
        <v>25</v>
      </c>
      <c r="AA23" s="17">
        <v>26</v>
      </c>
      <c r="AB23" s="17">
        <v>27</v>
      </c>
      <c r="AC23" s="17">
        <v>28</v>
      </c>
      <c r="AD23" s="17">
        <v>29</v>
      </c>
      <c r="AE23" s="17">
        <v>30</v>
      </c>
      <c r="AF23" s="17">
        <v>31</v>
      </c>
      <c r="AG23" s="17">
        <v>32</v>
      </c>
      <c r="AH23" s="17">
        <v>33</v>
      </c>
      <c r="AI23" s="17">
        <v>34</v>
      </c>
      <c r="AJ23" s="17">
        <v>35</v>
      </c>
      <c r="AK23" s="17">
        <v>36</v>
      </c>
      <c r="AL23" s="17">
        <v>37</v>
      </c>
      <c r="AM23" s="17">
        <v>38</v>
      </c>
      <c r="AN23" s="17">
        <v>39</v>
      </c>
      <c r="AO23" s="17">
        <v>40</v>
      </c>
      <c r="AP23" s="17">
        <v>41</v>
      </c>
      <c r="AQ23" s="17">
        <v>42</v>
      </c>
      <c r="AR23" s="17">
        <v>43</v>
      </c>
      <c r="AS23" s="17">
        <v>44</v>
      </c>
      <c r="AT23" s="17">
        <v>45</v>
      </c>
      <c r="AU23" s="17">
        <v>46</v>
      </c>
      <c r="AV23" s="17">
        <v>47</v>
      </c>
      <c r="AW23" s="17">
        <v>48</v>
      </c>
      <c r="AX23" s="17">
        <v>49</v>
      </c>
      <c r="AY23" s="17">
        <v>50</v>
      </c>
      <c r="AZ23" s="17">
        <v>51</v>
      </c>
      <c r="BA23" s="17">
        <v>52</v>
      </c>
      <c r="BB23" s="418"/>
      <c r="BC23" s="418"/>
      <c r="BD23" s="418"/>
      <c r="BE23" s="418"/>
      <c r="BF23" s="418"/>
      <c r="BG23" s="418"/>
      <c r="BH23" s="418"/>
    </row>
    <row r="24" spans="1:60" s="137" customFormat="1" ht="21">
      <c r="A24" s="256">
        <v>1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134" t="s">
        <v>50</v>
      </c>
      <c r="T24" s="134" t="s">
        <v>50</v>
      </c>
      <c r="U24" s="258"/>
      <c r="V24" s="134" t="s">
        <v>79</v>
      </c>
      <c r="W24" s="134" t="s">
        <v>79</v>
      </c>
      <c r="X24" s="134" t="s">
        <v>50</v>
      </c>
      <c r="Y24" s="258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134" t="s">
        <v>79</v>
      </c>
      <c r="AQ24" s="134" t="s">
        <v>79</v>
      </c>
      <c r="AR24" s="134" t="s">
        <v>79</v>
      </c>
      <c r="AS24" s="134" t="s">
        <v>105</v>
      </c>
      <c r="AT24" s="134" t="s">
        <v>105</v>
      </c>
      <c r="AU24" s="134" t="s">
        <v>50</v>
      </c>
      <c r="AV24" s="134" t="s">
        <v>50</v>
      </c>
      <c r="AW24" s="134" t="s">
        <v>50</v>
      </c>
      <c r="AX24" s="134" t="s">
        <v>50</v>
      </c>
      <c r="AY24" s="134" t="s">
        <v>50</v>
      </c>
      <c r="AZ24" s="134" t="s">
        <v>50</v>
      </c>
      <c r="BA24" s="134" t="s">
        <v>50</v>
      </c>
      <c r="BB24" s="134">
        <f>18+17</f>
        <v>35</v>
      </c>
      <c r="BC24" s="134">
        <f>2+3</f>
        <v>5</v>
      </c>
      <c r="BD24" s="134"/>
      <c r="BE24" s="134"/>
      <c r="BF24" s="134">
        <v>2</v>
      </c>
      <c r="BG24" s="134">
        <v>10</v>
      </c>
      <c r="BH24" s="136">
        <f>SUM(BB24:BG24)</f>
        <v>52</v>
      </c>
    </row>
    <row r="25" spans="1:60" s="137" customFormat="1" ht="21">
      <c r="A25" s="256">
        <v>2</v>
      </c>
      <c r="B25" s="133" t="s">
        <v>80</v>
      </c>
      <c r="C25" s="133" t="s">
        <v>80</v>
      </c>
      <c r="D25" s="133" t="s">
        <v>80</v>
      </c>
      <c r="E25" s="133" t="s">
        <v>80</v>
      </c>
      <c r="F25" s="133" t="s">
        <v>80</v>
      </c>
      <c r="G25" s="133" t="s">
        <v>80</v>
      </c>
      <c r="H25" s="133" t="s">
        <v>80</v>
      </c>
      <c r="I25" s="133" t="s">
        <v>80</v>
      </c>
      <c r="J25" s="133" t="s">
        <v>80</v>
      </c>
      <c r="K25" s="133" t="s">
        <v>80</v>
      </c>
      <c r="L25" s="133" t="s">
        <v>80</v>
      </c>
      <c r="M25" s="133" t="s">
        <v>80</v>
      </c>
      <c r="N25" s="133" t="s">
        <v>80</v>
      </c>
      <c r="O25" s="133" t="s">
        <v>80</v>
      </c>
      <c r="P25" s="133" t="s">
        <v>80</v>
      </c>
      <c r="Q25" s="137" t="s">
        <v>105</v>
      </c>
      <c r="R25" s="133" t="s">
        <v>76</v>
      </c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60"/>
      <c r="BB25" s="134">
        <v>0</v>
      </c>
      <c r="BC25" s="134">
        <v>0</v>
      </c>
      <c r="BD25" s="134">
        <v>1</v>
      </c>
      <c r="BE25" s="134">
        <v>15</v>
      </c>
      <c r="BF25" s="134">
        <v>1</v>
      </c>
      <c r="BG25" s="134">
        <v>0</v>
      </c>
      <c r="BH25" s="136">
        <f>SUM(BB25:BG25)</f>
        <v>17</v>
      </c>
    </row>
    <row r="26" spans="1:60" s="261" customFormat="1" ht="23.25">
      <c r="A26" s="138" t="s">
        <v>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3"/>
      <c r="W26" s="123"/>
      <c r="X26" s="123"/>
      <c r="Y26" s="123"/>
      <c r="Z26" s="124"/>
      <c r="AA26" s="124"/>
      <c r="AB26" s="124"/>
      <c r="AC26" s="124"/>
      <c r="AD26" s="124"/>
      <c r="AE26" s="124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5"/>
      <c r="BB26" s="136">
        <f>SUM(BB24:BB25)</f>
        <v>35</v>
      </c>
      <c r="BC26" s="136">
        <f aca="true" t="shared" si="0" ref="BC26:BH26">SUM(BC24:BC25)</f>
        <v>5</v>
      </c>
      <c r="BD26" s="136">
        <f t="shared" si="0"/>
        <v>1</v>
      </c>
      <c r="BE26" s="136">
        <f t="shared" si="0"/>
        <v>15</v>
      </c>
      <c r="BF26" s="136">
        <f t="shared" si="0"/>
        <v>3</v>
      </c>
      <c r="BG26" s="136">
        <f t="shared" si="0"/>
        <v>10</v>
      </c>
      <c r="BH26" s="136">
        <f t="shared" si="0"/>
        <v>69</v>
      </c>
    </row>
    <row r="27" spans="1:60" s="137" customFormat="1" ht="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39" customFormat="1" ht="19.5" customHeight="1">
      <c r="A28" s="38" t="s">
        <v>30</v>
      </c>
      <c r="E28" s="20"/>
      <c r="F28" s="432" t="s">
        <v>31</v>
      </c>
      <c r="G28" s="432"/>
      <c r="H28" s="432"/>
      <c r="I28" s="432"/>
      <c r="J28" s="432"/>
      <c r="K28" s="40"/>
      <c r="L28" s="21" t="s">
        <v>79</v>
      </c>
      <c r="M28" s="432" t="s">
        <v>45</v>
      </c>
      <c r="N28" s="432"/>
      <c r="O28" s="432"/>
      <c r="P28" s="432"/>
      <c r="Q28" s="432"/>
      <c r="R28" s="40"/>
      <c r="S28" s="41" t="s">
        <v>80</v>
      </c>
      <c r="T28" s="432" t="s">
        <v>101</v>
      </c>
      <c r="U28" s="432"/>
      <c r="V28" s="432"/>
      <c r="W28" s="432"/>
      <c r="X28" s="42"/>
      <c r="Y28" s="41" t="s">
        <v>105</v>
      </c>
      <c r="Z28" s="434" t="s">
        <v>103</v>
      </c>
      <c r="AA28" s="434"/>
      <c r="AB28" s="434"/>
      <c r="AC28" s="434"/>
      <c r="AD28" s="434"/>
      <c r="AF28" s="41" t="s">
        <v>76</v>
      </c>
      <c r="AG28" s="432" t="s">
        <v>102</v>
      </c>
      <c r="AH28" s="432"/>
      <c r="AI28" s="432"/>
      <c r="AJ28" s="432"/>
      <c r="AK28" s="432"/>
      <c r="AL28" s="432"/>
      <c r="AM28" s="432"/>
      <c r="AN28" s="432"/>
      <c r="AP28" s="41" t="s">
        <v>50</v>
      </c>
      <c r="AQ28" s="439" t="s">
        <v>16</v>
      </c>
      <c r="AR28" s="432"/>
      <c r="AS28" s="432"/>
      <c r="AT28" s="432"/>
      <c r="AU28" s="432"/>
      <c r="AV28" s="139"/>
      <c r="AW28" s="139"/>
      <c r="AX28" s="139"/>
      <c r="AY28" s="43"/>
      <c r="BC28" s="47"/>
      <c r="BD28" s="47"/>
      <c r="BF28" s="45"/>
      <c r="BG28" s="45"/>
      <c r="BH28" s="46"/>
    </row>
    <row r="29" spans="6:59" s="46" customFormat="1" ht="21" customHeight="1">
      <c r="F29" s="432"/>
      <c r="G29" s="432"/>
      <c r="H29" s="432"/>
      <c r="I29" s="432"/>
      <c r="J29" s="432"/>
      <c r="K29" s="40"/>
      <c r="L29" s="40"/>
      <c r="M29" s="432"/>
      <c r="N29" s="432"/>
      <c r="O29" s="432"/>
      <c r="P29" s="432"/>
      <c r="Q29" s="432"/>
      <c r="R29" s="40"/>
      <c r="S29" s="262"/>
      <c r="T29" s="432"/>
      <c r="U29" s="432"/>
      <c r="V29" s="432"/>
      <c r="W29" s="432"/>
      <c r="X29" s="42"/>
      <c r="Y29" s="40"/>
      <c r="Z29" s="434"/>
      <c r="AA29" s="434"/>
      <c r="AB29" s="434"/>
      <c r="AC29" s="434"/>
      <c r="AD29" s="434"/>
      <c r="AF29" s="40"/>
      <c r="AG29" s="432"/>
      <c r="AH29" s="432"/>
      <c r="AI29" s="432"/>
      <c r="AJ29" s="432"/>
      <c r="AK29" s="432"/>
      <c r="AL29" s="432"/>
      <c r="AM29" s="432"/>
      <c r="AN29" s="432"/>
      <c r="AO29" s="40"/>
      <c r="AP29" s="43"/>
      <c r="AQ29" s="45"/>
      <c r="AR29" s="45"/>
      <c r="AS29" s="45"/>
      <c r="AT29" s="45"/>
      <c r="AU29" s="139"/>
      <c r="AV29" s="139"/>
      <c r="AW29" s="139"/>
      <c r="AX29" s="139"/>
      <c r="AY29" s="43"/>
      <c r="BC29" s="44"/>
      <c r="BD29" s="44"/>
      <c r="BE29" s="45"/>
      <c r="BF29" s="45"/>
      <c r="BG29" s="45"/>
    </row>
    <row r="30" spans="20:58" ht="15.75">
      <c r="T30" s="431"/>
      <c r="U30" s="431"/>
      <c r="V30" s="431"/>
      <c r="W30" s="431"/>
      <c r="X30" s="431"/>
      <c r="AA30" s="431"/>
      <c r="AB30" s="431"/>
      <c r="AC30" s="431"/>
      <c r="AD30" s="431"/>
      <c r="AE30" s="431"/>
      <c r="BC30" s="431"/>
      <c r="BD30" s="431"/>
      <c r="BE30" s="431"/>
      <c r="BF30" s="431"/>
    </row>
  </sheetData>
  <sheetProtection/>
  <mergeCells count="40">
    <mergeCell ref="AQ28:AU28"/>
    <mergeCell ref="X18:Z18"/>
    <mergeCell ref="AB18:AE18"/>
    <mergeCell ref="AG18:AI18"/>
    <mergeCell ref="AK18:AN18"/>
    <mergeCell ref="AO18:AR18"/>
    <mergeCell ref="AT18:AV18"/>
    <mergeCell ref="A18:A22"/>
    <mergeCell ref="B18:E18"/>
    <mergeCell ref="G18:I18"/>
    <mergeCell ref="K18:N18"/>
    <mergeCell ref="T30:X30"/>
    <mergeCell ref="AA30:AE30"/>
    <mergeCell ref="F28:J29"/>
    <mergeCell ref="T18:V18"/>
    <mergeCell ref="M8:BB8"/>
    <mergeCell ref="BB17:BH17"/>
    <mergeCell ref="BC30:BF30"/>
    <mergeCell ref="M28:Q29"/>
    <mergeCell ref="T28:W29"/>
    <mergeCell ref="O18:R18"/>
    <mergeCell ref="AB9:AQ9"/>
    <mergeCell ref="Z28:AD29"/>
    <mergeCell ref="AG28:AN29"/>
    <mergeCell ref="M16:BB16"/>
    <mergeCell ref="B1:X1"/>
    <mergeCell ref="B2:X2"/>
    <mergeCell ref="B3:X3"/>
    <mergeCell ref="B4:X4"/>
    <mergeCell ref="B5:X5"/>
    <mergeCell ref="B6:X6"/>
    <mergeCell ref="BG18:BG23"/>
    <mergeCell ref="BH18:BH23"/>
    <mergeCell ref="M10:BB10"/>
    <mergeCell ref="BB18:BB23"/>
    <mergeCell ref="BC18:BC23"/>
    <mergeCell ref="BD18:BD23"/>
    <mergeCell ref="BE18:BE23"/>
    <mergeCell ref="BF18:BF23"/>
    <mergeCell ref="AX18:BA18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102"/>
  <sheetViews>
    <sheetView tabSelected="1" view="pageBreakPreview" zoomScale="75" zoomScaleNormal="75" zoomScaleSheetLayoutView="75" workbookViewId="0" topLeftCell="A1">
      <selection activeCell="G21" sqref="G21"/>
    </sheetView>
  </sheetViews>
  <sheetFormatPr defaultColWidth="9.140625" defaultRowHeight="15"/>
  <cols>
    <col min="1" max="1" width="14.421875" style="54" customWidth="1"/>
    <col min="2" max="2" width="75.7109375" style="49" customWidth="1"/>
    <col min="3" max="5" width="8.7109375" style="54" customWidth="1"/>
    <col min="6" max="6" width="16.7109375" style="54" customWidth="1"/>
    <col min="7" max="7" width="8.7109375" style="54" customWidth="1"/>
    <col min="8" max="19" width="8.7109375" style="49" customWidth="1"/>
    <col min="20" max="20" width="9.140625" style="49" hidden="1" customWidth="1"/>
    <col min="21" max="24" width="10.7109375" style="49" hidden="1" customWidth="1"/>
    <col min="25" max="28" width="9.140625" style="49" customWidth="1"/>
    <col min="29" max="29" width="10.7109375" style="49" bestFit="1" customWidth="1"/>
    <col min="30" max="16384" width="9.140625" style="49" customWidth="1"/>
  </cols>
  <sheetData>
    <row r="1" spans="1:19" ht="18.75">
      <c r="A1" s="464" t="s">
        <v>108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</row>
    <row r="2" spans="1:19" ht="19.5" thickBot="1">
      <c r="A2" s="50"/>
      <c r="B2" s="5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52" customFormat="1" ht="39.75" customHeight="1" thickBot="1">
      <c r="A3" s="465" t="s">
        <v>53</v>
      </c>
      <c r="B3" s="468" t="s">
        <v>54</v>
      </c>
      <c r="C3" s="471" t="s">
        <v>55</v>
      </c>
      <c r="D3" s="472"/>
      <c r="E3" s="473"/>
      <c r="F3" s="441" t="s">
        <v>56</v>
      </c>
      <c r="G3" s="441"/>
      <c r="H3" s="441"/>
      <c r="I3" s="441"/>
      <c r="J3" s="441"/>
      <c r="K3" s="441"/>
      <c r="L3" s="441"/>
      <c r="M3" s="441"/>
      <c r="N3" s="441"/>
      <c r="O3" s="441"/>
      <c r="P3" s="442"/>
      <c r="Q3" s="440" t="s">
        <v>72</v>
      </c>
      <c r="R3" s="441"/>
      <c r="S3" s="442"/>
    </row>
    <row r="4" spans="1:19" s="52" customFormat="1" ht="30" customHeight="1" thickBot="1">
      <c r="A4" s="466"/>
      <c r="B4" s="469"/>
      <c r="C4" s="474"/>
      <c r="D4" s="475"/>
      <c r="E4" s="476"/>
      <c r="F4" s="441" t="s">
        <v>57</v>
      </c>
      <c r="G4" s="442"/>
      <c r="H4" s="440" t="s">
        <v>58</v>
      </c>
      <c r="I4" s="441"/>
      <c r="J4" s="441"/>
      <c r="K4" s="441"/>
      <c r="L4" s="441"/>
      <c r="M4" s="441"/>
      <c r="N4" s="441"/>
      <c r="O4" s="441"/>
      <c r="P4" s="442"/>
      <c r="Q4" s="440" t="s">
        <v>97</v>
      </c>
      <c r="R4" s="442"/>
      <c r="S4" s="264" t="s">
        <v>98</v>
      </c>
    </row>
    <row r="5" spans="1:19" s="52" customFormat="1" ht="47.25" customHeight="1" thickBot="1">
      <c r="A5" s="466"/>
      <c r="B5" s="469"/>
      <c r="C5" s="477"/>
      <c r="D5" s="478"/>
      <c r="E5" s="479"/>
      <c r="F5" s="448" t="s">
        <v>59</v>
      </c>
      <c r="G5" s="458" t="s">
        <v>60</v>
      </c>
      <c r="H5" s="492" t="s">
        <v>61</v>
      </c>
      <c r="I5" s="493"/>
      <c r="J5" s="493"/>
      <c r="K5" s="493"/>
      <c r="L5" s="493"/>
      <c r="M5" s="494"/>
      <c r="N5" s="453" t="s">
        <v>62</v>
      </c>
      <c r="O5" s="454"/>
      <c r="P5" s="455" t="s">
        <v>63</v>
      </c>
      <c r="Q5" s="265">
        <v>1</v>
      </c>
      <c r="R5" s="266">
        <v>2</v>
      </c>
      <c r="S5" s="267">
        <v>3</v>
      </c>
    </row>
    <row r="6" spans="1:19" s="52" customFormat="1" ht="26.25" customHeight="1">
      <c r="A6" s="466"/>
      <c r="B6" s="469"/>
      <c r="C6" s="449" t="s">
        <v>64</v>
      </c>
      <c r="D6" s="462" t="s">
        <v>65</v>
      </c>
      <c r="E6" s="458" t="s">
        <v>66</v>
      </c>
      <c r="F6" s="449"/>
      <c r="G6" s="458"/>
      <c r="H6" s="460" t="s">
        <v>0</v>
      </c>
      <c r="I6" s="451" t="s">
        <v>32</v>
      </c>
      <c r="J6" s="451" t="s">
        <v>33</v>
      </c>
      <c r="K6" s="451" t="s">
        <v>34</v>
      </c>
      <c r="L6" s="451" t="s">
        <v>38</v>
      </c>
      <c r="M6" s="443" t="s">
        <v>67</v>
      </c>
      <c r="N6" s="460" t="s">
        <v>68</v>
      </c>
      <c r="O6" s="443" t="s">
        <v>69</v>
      </c>
      <c r="P6" s="456"/>
      <c r="Q6" s="445" t="s">
        <v>82</v>
      </c>
      <c r="R6" s="446"/>
      <c r="S6" s="447"/>
    </row>
    <row r="7" spans="1:19" s="52" customFormat="1" ht="61.5" customHeight="1" thickBot="1">
      <c r="A7" s="467"/>
      <c r="B7" s="470"/>
      <c r="C7" s="450"/>
      <c r="D7" s="463"/>
      <c r="E7" s="459"/>
      <c r="F7" s="450"/>
      <c r="G7" s="459"/>
      <c r="H7" s="461"/>
      <c r="I7" s="452"/>
      <c r="J7" s="452"/>
      <c r="K7" s="452"/>
      <c r="L7" s="452"/>
      <c r="M7" s="444"/>
      <c r="N7" s="461"/>
      <c r="O7" s="444"/>
      <c r="P7" s="457"/>
      <c r="Q7" s="268">
        <v>18</v>
      </c>
      <c r="R7" s="269">
        <v>17</v>
      </c>
      <c r="S7" s="270">
        <v>0</v>
      </c>
    </row>
    <row r="8" spans="1:29" s="54" customFormat="1" ht="19.5" thickBot="1">
      <c r="A8" s="53">
        <v>1</v>
      </c>
      <c r="B8" s="207">
        <v>2</v>
      </c>
      <c r="C8" s="210">
        <v>3</v>
      </c>
      <c r="D8" s="211">
        <v>4</v>
      </c>
      <c r="E8" s="213">
        <v>5</v>
      </c>
      <c r="F8" s="210">
        <v>6</v>
      </c>
      <c r="G8" s="213">
        <v>7</v>
      </c>
      <c r="H8" s="210">
        <v>8</v>
      </c>
      <c r="I8" s="211">
        <v>9</v>
      </c>
      <c r="J8" s="211">
        <v>10</v>
      </c>
      <c r="K8" s="211">
        <v>11</v>
      </c>
      <c r="L8" s="211">
        <v>12</v>
      </c>
      <c r="M8" s="213">
        <v>13</v>
      </c>
      <c r="N8" s="210">
        <v>14</v>
      </c>
      <c r="O8" s="212">
        <v>15</v>
      </c>
      <c r="P8" s="214">
        <v>16</v>
      </c>
      <c r="Q8" s="210">
        <v>17</v>
      </c>
      <c r="R8" s="211">
        <v>18</v>
      </c>
      <c r="S8" s="212">
        <v>19</v>
      </c>
      <c r="T8" s="298"/>
      <c r="U8" s="298"/>
      <c r="V8" s="298"/>
      <c r="W8" s="298"/>
      <c r="X8" s="298"/>
      <c r="Y8" s="298"/>
      <c r="Z8" s="298"/>
      <c r="AA8" s="298"/>
      <c r="AB8" s="298"/>
      <c r="AC8" s="298"/>
    </row>
    <row r="9" spans="1:29" s="58" customFormat="1" ht="18.75">
      <c r="A9" s="55"/>
      <c r="B9" s="56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57"/>
      <c r="Q9" s="209"/>
      <c r="R9" s="209"/>
      <c r="S9" s="215"/>
      <c r="T9" s="299"/>
      <c r="U9" s="299"/>
      <c r="V9" s="299"/>
      <c r="W9" s="299"/>
      <c r="X9" s="299"/>
      <c r="Y9" s="299"/>
      <c r="Z9" s="299"/>
      <c r="AA9" s="299"/>
      <c r="AB9" s="299"/>
      <c r="AC9" s="299"/>
    </row>
    <row r="10" spans="1:29" s="62" customFormat="1" ht="18.75">
      <c r="A10" s="497" t="s">
        <v>77</v>
      </c>
      <c r="B10" s="498"/>
      <c r="C10" s="498"/>
      <c r="D10" s="498"/>
      <c r="E10" s="498"/>
      <c r="F10" s="498"/>
      <c r="G10" s="498"/>
      <c r="H10" s="498"/>
      <c r="I10" s="59"/>
      <c r="J10" s="59"/>
      <c r="K10" s="60"/>
      <c r="L10" s="59"/>
      <c r="M10" s="60"/>
      <c r="N10" s="60"/>
      <c r="O10" s="60"/>
      <c r="P10" s="60"/>
      <c r="Q10" s="60"/>
      <c r="R10" s="60"/>
      <c r="S10" s="61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</row>
    <row r="11" spans="1:30" s="62" customFormat="1" ht="18.75">
      <c r="A11" s="247"/>
      <c r="B11" s="248"/>
      <c r="C11" s="248"/>
      <c r="D11" s="248"/>
      <c r="E11" s="248"/>
      <c r="F11" s="248"/>
      <c r="G11" s="248"/>
      <c r="H11" s="248"/>
      <c r="I11" s="59"/>
      <c r="J11" s="59"/>
      <c r="K11" s="60"/>
      <c r="L11" s="59"/>
      <c r="M11" s="60"/>
      <c r="N11" s="60"/>
      <c r="O11" s="60"/>
      <c r="P11" s="60"/>
      <c r="Q11" s="60"/>
      <c r="R11" s="60"/>
      <c r="S11" s="61"/>
      <c r="T11" s="300"/>
      <c r="U11" s="300"/>
      <c r="V11" s="300"/>
      <c r="W11" s="300"/>
      <c r="X11" s="300"/>
      <c r="Y11" s="300"/>
      <c r="Z11" s="374"/>
      <c r="AA11" s="374"/>
      <c r="AB11" s="374"/>
      <c r="AC11" s="374"/>
      <c r="AD11" s="65"/>
    </row>
    <row r="12" spans="1:29" s="65" customFormat="1" ht="19.5" customHeight="1">
      <c r="A12" s="63" t="s">
        <v>131</v>
      </c>
      <c r="B12" s="64"/>
      <c r="C12" s="64"/>
      <c r="D12" s="64"/>
      <c r="E12" s="64"/>
      <c r="F12" s="64"/>
      <c r="G12" s="64"/>
      <c r="H12" s="64"/>
      <c r="I12" s="59"/>
      <c r="J12" s="59"/>
      <c r="K12" s="60"/>
      <c r="L12" s="59"/>
      <c r="M12" s="60"/>
      <c r="N12" s="60"/>
      <c r="O12" s="60"/>
      <c r="P12" s="60"/>
      <c r="Q12" s="60"/>
      <c r="R12" s="60"/>
      <c r="S12" s="61"/>
      <c r="T12" s="300"/>
      <c r="U12" s="300"/>
      <c r="V12" s="300"/>
      <c r="W12" s="300"/>
      <c r="X12" s="300"/>
      <c r="Y12" s="300"/>
      <c r="Z12" s="374"/>
      <c r="AA12" s="374"/>
      <c r="AB12" s="374"/>
      <c r="AC12" s="374"/>
    </row>
    <row r="13" spans="1:30" s="62" customFormat="1" ht="19.5" customHeight="1" thickBot="1">
      <c r="A13" s="66" t="s">
        <v>86</v>
      </c>
      <c r="B13" s="248"/>
      <c r="C13" s="248"/>
      <c r="D13" s="248"/>
      <c r="E13" s="248"/>
      <c r="F13" s="248"/>
      <c r="G13" s="248"/>
      <c r="H13" s="248"/>
      <c r="I13" s="59"/>
      <c r="J13" s="59"/>
      <c r="K13" s="60"/>
      <c r="L13" s="59"/>
      <c r="M13" s="60"/>
      <c r="N13" s="60"/>
      <c r="O13" s="60"/>
      <c r="P13" s="60"/>
      <c r="Q13" s="60"/>
      <c r="R13" s="60"/>
      <c r="S13" s="61"/>
      <c r="T13" s="300"/>
      <c r="U13" s="300"/>
      <c r="V13" s="300" t="s">
        <v>132</v>
      </c>
      <c r="W13" s="300" t="s">
        <v>133</v>
      </c>
      <c r="X13" s="300" t="s">
        <v>134</v>
      </c>
      <c r="Y13" s="300"/>
      <c r="Z13" s="374"/>
      <c r="AA13" s="374"/>
      <c r="AB13" s="374"/>
      <c r="AC13" s="374"/>
      <c r="AD13" s="65"/>
    </row>
    <row r="14" spans="1:30" s="67" customFormat="1" ht="19.5" customHeight="1">
      <c r="A14" s="140" t="s">
        <v>115</v>
      </c>
      <c r="B14" s="155" t="s">
        <v>183</v>
      </c>
      <c r="C14" s="165">
        <v>1</v>
      </c>
      <c r="D14" s="274"/>
      <c r="E14" s="141"/>
      <c r="F14" s="142">
        <f>G14*30</f>
        <v>180</v>
      </c>
      <c r="G14" s="141">
        <v>6</v>
      </c>
      <c r="H14" s="146">
        <f>SUM(H15:H16)</f>
        <v>48</v>
      </c>
      <c r="I14" s="144">
        <f>SUM(I15:I16)</f>
        <v>20</v>
      </c>
      <c r="J14" s="144">
        <f>SUM(J15:J16)</f>
        <v>0</v>
      </c>
      <c r="K14" s="144">
        <f>SUM(K15:K16)</f>
        <v>28</v>
      </c>
      <c r="L14" s="144"/>
      <c r="M14" s="218"/>
      <c r="N14" s="143">
        <f>SUM(N15:N16)</f>
        <v>10</v>
      </c>
      <c r="O14" s="145">
        <v>30</v>
      </c>
      <c r="P14" s="162">
        <f>SUM(P15:P16)</f>
        <v>92</v>
      </c>
      <c r="Q14" s="143">
        <v>2</v>
      </c>
      <c r="R14" s="145">
        <v>3</v>
      </c>
      <c r="S14" s="147"/>
      <c r="T14" s="301"/>
      <c r="U14" s="301" t="b">
        <f>G14=Q14+R14+S14</f>
        <v>0</v>
      </c>
      <c r="V14" s="301" t="b">
        <f aca="true" t="shared" si="0" ref="V14:V19">G14*2=N14</f>
        <v>0</v>
      </c>
      <c r="W14" s="301" t="b">
        <f aca="true" t="shared" si="1" ref="W14:W19">G14*8=H14</f>
        <v>1</v>
      </c>
      <c r="X14" s="301" t="b">
        <f>F14-H14-N14-O14=P14</f>
        <v>1</v>
      </c>
      <c r="Y14" s="301"/>
      <c r="Z14" s="375"/>
      <c r="AA14" s="375"/>
      <c r="AB14" s="375"/>
      <c r="AC14" s="375"/>
      <c r="AD14" s="376"/>
    </row>
    <row r="15" spans="1:30" s="76" customFormat="1" ht="19.5" customHeight="1" thickBot="1">
      <c r="A15" s="172"/>
      <c r="B15" s="167" t="s">
        <v>136</v>
      </c>
      <c r="C15" s="346"/>
      <c r="D15" s="341"/>
      <c r="E15" s="341"/>
      <c r="F15" s="70">
        <v>60</v>
      </c>
      <c r="G15" s="69">
        <v>2</v>
      </c>
      <c r="H15" s="73">
        <v>24</v>
      </c>
      <c r="I15" s="72">
        <v>12</v>
      </c>
      <c r="J15" s="72"/>
      <c r="K15" s="68">
        <v>12</v>
      </c>
      <c r="L15" s="68"/>
      <c r="M15" s="127"/>
      <c r="N15" s="70">
        <v>4</v>
      </c>
      <c r="O15" s="69"/>
      <c r="P15" s="205">
        <f>F15-H15-N15-O15</f>
        <v>32</v>
      </c>
      <c r="Q15" s="71">
        <v>2</v>
      </c>
      <c r="R15" s="78"/>
      <c r="S15" s="75"/>
      <c r="T15" s="302"/>
      <c r="U15" s="301" t="b">
        <f aca="true" t="shared" si="2" ref="U15:U55">G15=Q15+R15+S15</f>
        <v>1</v>
      </c>
      <c r="V15" s="301" t="b">
        <f t="shared" si="0"/>
        <v>1</v>
      </c>
      <c r="W15" s="301" t="b">
        <f t="shared" si="1"/>
        <v>0</v>
      </c>
      <c r="X15" s="301" t="b">
        <f>F15-H15-N15-O15=P15</f>
        <v>1</v>
      </c>
      <c r="Y15" s="302"/>
      <c r="Z15" s="377"/>
      <c r="AA15" s="377"/>
      <c r="AB15" s="377"/>
      <c r="AC15" s="377"/>
      <c r="AD15" s="378"/>
    </row>
    <row r="16" spans="1:30" s="76" customFormat="1" ht="19.5" customHeight="1" thickBot="1">
      <c r="A16" s="272"/>
      <c r="B16" s="348" t="s">
        <v>137</v>
      </c>
      <c r="C16" s="347"/>
      <c r="D16" s="342"/>
      <c r="E16" s="342"/>
      <c r="F16" s="70">
        <v>90</v>
      </c>
      <c r="G16" s="69">
        <v>3</v>
      </c>
      <c r="H16" s="73">
        <v>24</v>
      </c>
      <c r="I16" s="72">
        <v>8</v>
      </c>
      <c r="J16" s="72"/>
      <c r="K16" s="68">
        <v>16</v>
      </c>
      <c r="L16" s="68"/>
      <c r="M16" s="127"/>
      <c r="N16" s="70">
        <v>6</v>
      </c>
      <c r="O16" s="69"/>
      <c r="P16" s="205">
        <f>F16-H16-N16-O16</f>
        <v>60</v>
      </c>
      <c r="Q16" s="71"/>
      <c r="R16" s="78">
        <v>3</v>
      </c>
      <c r="S16" s="75"/>
      <c r="T16" s="302"/>
      <c r="U16" s="301" t="b">
        <f t="shared" si="2"/>
        <v>1</v>
      </c>
      <c r="V16" s="301" t="b">
        <f t="shared" si="0"/>
        <v>1</v>
      </c>
      <c r="W16" s="301" t="b">
        <f t="shared" si="1"/>
        <v>1</v>
      </c>
      <c r="X16" s="301" t="b">
        <f>F16-H16-N16-O16=P16</f>
        <v>1</v>
      </c>
      <c r="Y16" s="302"/>
      <c r="Z16" s="377"/>
      <c r="AA16" s="377"/>
      <c r="AB16" s="377"/>
      <c r="AC16" s="377"/>
      <c r="AD16" s="378"/>
    </row>
    <row r="17" spans="1:30" s="62" customFormat="1" ht="19.5" customHeight="1">
      <c r="A17" s="154" t="s">
        <v>116</v>
      </c>
      <c r="B17" s="340" t="s">
        <v>141</v>
      </c>
      <c r="C17" s="271"/>
      <c r="D17" s="392" t="s">
        <v>170</v>
      </c>
      <c r="E17" s="148"/>
      <c r="F17" s="149">
        <f>G17*30</f>
        <v>120</v>
      </c>
      <c r="G17" s="150">
        <v>4</v>
      </c>
      <c r="H17" s="204">
        <v>48</v>
      </c>
      <c r="I17" s="157">
        <v>24</v>
      </c>
      <c r="J17" s="157"/>
      <c r="K17" s="157">
        <v>24</v>
      </c>
      <c r="L17" s="157"/>
      <c r="M17" s="160"/>
      <c r="N17" s="149">
        <v>8</v>
      </c>
      <c r="O17" s="148">
        <v>30</v>
      </c>
      <c r="P17" s="159">
        <v>112</v>
      </c>
      <c r="Q17" s="152">
        <v>4</v>
      </c>
      <c r="R17" s="151"/>
      <c r="S17" s="153"/>
      <c r="T17" s="300"/>
      <c r="U17" s="301" t="b">
        <f t="shared" si="2"/>
        <v>1</v>
      </c>
      <c r="V17" s="301" t="b">
        <f t="shared" si="0"/>
        <v>1</v>
      </c>
      <c r="W17" s="301" t="b">
        <f t="shared" si="1"/>
        <v>0</v>
      </c>
      <c r="X17" s="301" t="b">
        <f>F17-H17-N17-O17=P17</f>
        <v>0</v>
      </c>
      <c r="Y17" s="300"/>
      <c r="Z17" s="375"/>
      <c r="AA17" s="375"/>
      <c r="AB17" s="375"/>
      <c r="AC17" s="375"/>
      <c r="AD17" s="65"/>
    </row>
    <row r="18" spans="1:30" s="79" customFormat="1" ht="19.5" customHeight="1">
      <c r="A18" s="172"/>
      <c r="B18" s="348" t="s">
        <v>174</v>
      </c>
      <c r="C18" s="275"/>
      <c r="D18" s="127"/>
      <c r="E18" s="128"/>
      <c r="F18" s="70">
        <f>G18*30</f>
        <v>60</v>
      </c>
      <c r="G18" s="69">
        <v>2</v>
      </c>
      <c r="H18" s="73">
        <v>24</v>
      </c>
      <c r="I18" s="72">
        <v>12</v>
      </c>
      <c r="J18" s="72"/>
      <c r="K18" s="68">
        <v>12</v>
      </c>
      <c r="L18" s="68"/>
      <c r="M18" s="127"/>
      <c r="N18" s="70">
        <v>4</v>
      </c>
      <c r="O18" s="69"/>
      <c r="P18" s="205">
        <f>F18-H18-N18-O18</f>
        <v>32</v>
      </c>
      <c r="Q18" s="71">
        <v>2</v>
      </c>
      <c r="R18" s="78"/>
      <c r="S18" s="75"/>
      <c r="T18" s="304"/>
      <c r="U18" s="301" t="b">
        <f t="shared" si="2"/>
        <v>1</v>
      </c>
      <c r="V18" s="301" t="b">
        <f t="shared" si="0"/>
        <v>1</v>
      </c>
      <c r="W18" s="301" t="b">
        <f t="shared" si="1"/>
        <v>0</v>
      </c>
      <c r="X18" s="301" t="b">
        <f>F18-H18-N18-O18=P18</f>
        <v>1</v>
      </c>
      <c r="Y18" s="304"/>
      <c r="Z18" s="379"/>
      <c r="AA18" s="379"/>
      <c r="AB18" s="377"/>
      <c r="AC18" s="377"/>
      <c r="AD18" s="380"/>
    </row>
    <row r="19" spans="1:30" s="79" customFormat="1" ht="19.5" customHeight="1">
      <c r="A19" s="272"/>
      <c r="B19" s="359" t="s">
        <v>151</v>
      </c>
      <c r="C19" s="360"/>
      <c r="D19" s="127"/>
      <c r="E19" s="127"/>
      <c r="F19" s="361">
        <v>60</v>
      </c>
      <c r="G19" s="362">
        <v>2</v>
      </c>
      <c r="H19" s="205">
        <v>24</v>
      </c>
      <c r="I19" s="72">
        <v>12</v>
      </c>
      <c r="J19" s="72"/>
      <c r="K19" s="68">
        <v>12</v>
      </c>
      <c r="L19" s="68"/>
      <c r="M19" s="127"/>
      <c r="N19" s="361">
        <v>4</v>
      </c>
      <c r="O19" s="362"/>
      <c r="P19" s="205">
        <v>56</v>
      </c>
      <c r="Q19" s="161">
        <v>2</v>
      </c>
      <c r="R19" s="163"/>
      <c r="S19" s="206"/>
      <c r="T19" s="304"/>
      <c r="U19" s="301"/>
      <c r="V19" s="301" t="b">
        <f t="shared" si="0"/>
        <v>1</v>
      </c>
      <c r="W19" s="301" t="b">
        <f t="shared" si="1"/>
        <v>0</v>
      </c>
      <c r="X19" s="301"/>
      <c r="Y19" s="304"/>
      <c r="Z19" s="379"/>
      <c r="AA19" s="379"/>
      <c r="AB19" s="377"/>
      <c r="AC19" s="377"/>
      <c r="AD19" s="380"/>
    </row>
    <row r="20" spans="1:30" s="79" customFormat="1" ht="19.5" customHeight="1" hidden="1">
      <c r="A20" s="273"/>
      <c r="T20" s="304"/>
      <c r="U20" s="301" t="e">
        <f>#REF!=#REF!+#REF!+#REF!</f>
        <v>#REF!</v>
      </c>
      <c r="V20" s="301" t="e">
        <f>#REF!*2=#REF!</f>
        <v>#REF!</v>
      </c>
      <c r="W20" s="301" t="e">
        <f>#REF!*8=#REF!</f>
        <v>#REF!</v>
      </c>
      <c r="X20" s="301" t="e">
        <f>#REF!-#REF!-#REF!-#REF!=#REF!</f>
        <v>#REF!</v>
      </c>
      <c r="Y20" s="304"/>
      <c r="Z20" s="377"/>
      <c r="AA20" s="377"/>
      <c r="AB20" s="377"/>
      <c r="AC20" s="377"/>
      <c r="AD20" s="380"/>
    </row>
    <row r="21" spans="1:30" s="62" customFormat="1" ht="19.5" customHeight="1">
      <c r="A21" s="154" t="s">
        <v>117</v>
      </c>
      <c r="B21" s="158" t="s">
        <v>138</v>
      </c>
      <c r="C21" s="166">
        <v>2</v>
      </c>
      <c r="D21" s="157"/>
      <c r="E21" s="160"/>
      <c r="F21" s="149">
        <f>G21*30</f>
        <v>210</v>
      </c>
      <c r="G21" s="150">
        <v>7</v>
      </c>
      <c r="H21" s="204">
        <f>SUM(H22:H24)</f>
        <v>72</v>
      </c>
      <c r="I21" s="157">
        <f aca="true" t="shared" si="3" ref="I21:N21">SUM(I22:I24)</f>
        <v>36</v>
      </c>
      <c r="J21" s="157">
        <f t="shared" si="3"/>
        <v>0</v>
      </c>
      <c r="K21" s="157">
        <f t="shared" si="3"/>
        <v>36</v>
      </c>
      <c r="L21" s="157"/>
      <c r="M21" s="160"/>
      <c r="N21" s="149">
        <f t="shared" si="3"/>
        <v>12</v>
      </c>
      <c r="O21" s="148">
        <v>30</v>
      </c>
      <c r="P21" s="160">
        <v>86</v>
      </c>
      <c r="Q21" s="149">
        <v>4</v>
      </c>
      <c r="R21" s="151">
        <v>2</v>
      </c>
      <c r="S21" s="333"/>
      <c r="T21" s="300"/>
      <c r="U21" s="301" t="b">
        <f t="shared" si="2"/>
        <v>0</v>
      </c>
      <c r="V21" s="301" t="b">
        <f>G21*2=N21</f>
        <v>0</v>
      </c>
      <c r="W21" s="301" t="b">
        <f>G21*8=H21</f>
        <v>0</v>
      </c>
      <c r="X21" s="301" t="b">
        <f>F21-H21-N21-O21=P21</f>
        <v>0</v>
      </c>
      <c r="Y21" s="300"/>
      <c r="Z21" s="375"/>
      <c r="AA21" s="375"/>
      <c r="AB21" s="375"/>
      <c r="AC21" s="375"/>
      <c r="AD21" s="65"/>
    </row>
    <row r="22" spans="1:30" s="79" customFormat="1" ht="19.5" customHeight="1" thickBot="1">
      <c r="A22" s="172"/>
      <c r="B22" s="168" t="s">
        <v>139</v>
      </c>
      <c r="C22" s="344"/>
      <c r="D22" s="341"/>
      <c r="E22" s="341"/>
      <c r="F22" s="70">
        <f aca="true" t="shared" si="4" ref="F22:F31">G22*30</f>
        <v>60</v>
      </c>
      <c r="G22" s="69">
        <v>2</v>
      </c>
      <c r="H22" s="73">
        <f>I22+J22+K22+L22+M22</f>
        <v>24</v>
      </c>
      <c r="I22" s="72">
        <v>12</v>
      </c>
      <c r="J22" s="72"/>
      <c r="K22" s="68">
        <v>12</v>
      </c>
      <c r="L22" s="68"/>
      <c r="M22" s="127"/>
      <c r="N22" s="70">
        <v>4</v>
      </c>
      <c r="O22" s="69"/>
      <c r="P22" s="205">
        <f>F22-H22-N22-O22</f>
        <v>32</v>
      </c>
      <c r="Q22" s="71">
        <v>2</v>
      </c>
      <c r="R22" s="74"/>
      <c r="S22" s="206"/>
      <c r="T22" s="304"/>
      <c r="U22" s="301" t="b">
        <f t="shared" si="2"/>
        <v>1</v>
      </c>
      <c r="V22" s="301" t="b">
        <f>G22*2=N22</f>
        <v>1</v>
      </c>
      <c r="W22" s="301" t="b">
        <f>G22*8=H22</f>
        <v>0</v>
      </c>
      <c r="X22" s="301" t="b">
        <f>F22-H22-N22-O22=P22</f>
        <v>1</v>
      </c>
      <c r="Y22" s="304"/>
      <c r="Z22" s="377"/>
      <c r="AA22" s="377"/>
      <c r="AB22" s="377"/>
      <c r="AC22" s="377"/>
      <c r="AD22" s="380"/>
    </row>
    <row r="23" spans="1:30" s="79" customFormat="1" ht="19.5" customHeight="1" thickBot="1">
      <c r="A23" s="272"/>
      <c r="B23" s="168" t="s">
        <v>147</v>
      </c>
      <c r="C23" s="371"/>
      <c r="D23" s="363"/>
      <c r="E23" s="363"/>
      <c r="F23" s="70">
        <v>60</v>
      </c>
      <c r="G23" s="69">
        <v>2</v>
      </c>
      <c r="H23" s="73">
        <v>24</v>
      </c>
      <c r="I23" s="72">
        <v>12</v>
      </c>
      <c r="J23" s="72"/>
      <c r="K23" s="68">
        <v>12</v>
      </c>
      <c r="L23" s="68"/>
      <c r="M23" s="127"/>
      <c r="N23" s="70">
        <v>4</v>
      </c>
      <c r="O23" s="69"/>
      <c r="P23" s="205">
        <v>32</v>
      </c>
      <c r="Q23" s="71">
        <v>2</v>
      </c>
      <c r="R23" s="74"/>
      <c r="S23" s="206"/>
      <c r="T23" s="304"/>
      <c r="U23" s="301"/>
      <c r="V23" s="301"/>
      <c r="W23" s="301"/>
      <c r="X23" s="301"/>
      <c r="Y23" s="304"/>
      <c r="Z23" s="377"/>
      <c r="AA23" s="377"/>
      <c r="AB23" s="377"/>
      <c r="AC23" s="377"/>
      <c r="AD23" s="380"/>
    </row>
    <row r="24" spans="1:30" s="79" customFormat="1" ht="18.75">
      <c r="A24" s="273"/>
      <c r="B24" s="167" t="s">
        <v>148</v>
      </c>
      <c r="C24" s="345"/>
      <c r="D24" s="343"/>
      <c r="E24" s="343"/>
      <c r="F24" s="70">
        <f>G24*30</f>
        <v>60</v>
      </c>
      <c r="G24" s="69">
        <v>2</v>
      </c>
      <c r="H24" s="73">
        <f>I24+J24+K24+L24+M24</f>
        <v>24</v>
      </c>
      <c r="I24" s="72">
        <v>12</v>
      </c>
      <c r="J24" s="72"/>
      <c r="K24" s="68">
        <v>12</v>
      </c>
      <c r="L24" s="68"/>
      <c r="M24" s="127"/>
      <c r="N24" s="70">
        <v>4</v>
      </c>
      <c r="O24" s="69"/>
      <c r="P24" s="205">
        <f>F24-H24-N24-O24</f>
        <v>32</v>
      </c>
      <c r="Q24" s="71"/>
      <c r="R24" s="78">
        <v>2</v>
      </c>
      <c r="S24" s="216"/>
      <c r="T24" s="304"/>
      <c r="U24" s="301" t="b">
        <f t="shared" si="2"/>
        <v>1</v>
      </c>
      <c r="V24" s="301" t="b">
        <f aca="true" t="shared" si="5" ref="V24:V31">G24*2=N24</f>
        <v>1</v>
      </c>
      <c r="W24" s="301" t="b">
        <f>G24*8=H24</f>
        <v>0</v>
      </c>
      <c r="X24" s="301" t="b">
        <f>F24-H24-N24-O24=P24</f>
        <v>1</v>
      </c>
      <c r="Y24" s="304"/>
      <c r="Z24" s="377"/>
      <c r="AA24" s="377"/>
      <c r="AB24" s="377"/>
      <c r="AC24" s="377"/>
      <c r="AD24" s="380"/>
    </row>
    <row r="25" spans="1:30" s="62" customFormat="1" ht="19.5" customHeight="1">
      <c r="A25" s="154" t="s">
        <v>118</v>
      </c>
      <c r="B25" s="158" t="s">
        <v>149</v>
      </c>
      <c r="C25" s="164"/>
      <c r="D25" s="157">
        <v>2</v>
      </c>
      <c r="E25" s="169"/>
      <c r="F25" s="149">
        <f t="shared" si="4"/>
        <v>240</v>
      </c>
      <c r="G25" s="150">
        <v>8</v>
      </c>
      <c r="H25" s="204">
        <f aca="true" t="shared" si="6" ref="H25:P25">SUM(H26:H28)</f>
        <v>52</v>
      </c>
      <c r="I25" s="157">
        <f t="shared" si="6"/>
        <v>22</v>
      </c>
      <c r="J25" s="157">
        <f t="shared" si="6"/>
        <v>0</v>
      </c>
      <c r="K25" s="157">
        <f t="shared" si="6"/>
        <v>30</v>
      </c>
      <c r="L25" s="157"/>
      <c r="M25" s="160"/>
      <c r="N25" s="149">
        <v>14</v>
      </c>
      <c r="O25" s="148">
        <v>0</v>
      </c>
      <c r="P25" s="160">
        <f t="shared" si="6"/>
        <v>172</v>
      </c>
      <c r="Q25" s="149"/>
      <c r="R25" s="148">
        <v>6</v>
      </c>
      <c r="S25" s="169"/>
      <c r="T25" s="300"/>
      <c r="U25" s="301" t="b">
        <f t="shared" si="2"/>
        <v>0</v>
      </c>
      <c r="V25" s="301" t="b">
        <f t="shared" si="5"/>
        <v>0</v>
      </c>
      <c r="W25" s="301" t="b">
        <f>G25*8=H25</f>
        <v>0</v>
      </c>
      <c r="X25" s="301" t="b">
        <f>F25-H25-N25-O25=P25</f>
        <v>0</v>
      </c>
      <c r="Y25" s="300"/>
      <c r="Z25" s="375"/>
      <c r="AA25" s="375"/>
      <c r="AB25" s="375"/>
      <c r="AC25" s="375"/>
      <c r="AD25" s="65"/>
    </row>
    <row r="26" spans="1:30" s="79" customFormat="1" ht="19.5" customHeight="1" thickBot="1">
      <c r="A26" s="172"/>
      <c r="B26" s="167" t="s">
        <v>140</v>
      </c>
      <c r="C26" s="341"/>
      <c r="D26" s="341"/>
      <c r="E26" s="341"/>
      <c r="F26" s="70">
        <v>60</v>
      </c>
      <c r="G26" s="69">
        <v>2</v>
      </c>
      <c r="H26" s="73">
        <f>I26+J26+K26+L26+M26</f>
        <v>12</v>
      </c>
      <c r="I26" s="72">
        <v>6</v>
      </c>
      <c r="J26" s="72"/>
      <c r="K26" s="68">
        <v>6</v>
      </c>
      <c r="L26" s="68"/>
      <c r="M26" s="127"/>
      <c r="N26" s="70">
        <v>4</v>
      </c>
      <c r="O26" s="69"/>
      <c r="P26" s="205">
        <f>F26-H26-N26-O26</f>
        <v>44</v>
      </c>
      <c r="Q26" s="71"/>
      <c r="R26" s="78">
        <v>2</v>
      </c>
      <c r="S26" s="206"/>
      <c r="T26" s="304"/>
      <c r="U26" s="301" t="b">
        <f t="shared" si="2"/>
        <v>1</v>
      </c>
      <c r="V26" s="301" t="b">
        <f t="shared" si="5"/>
        <v>1</v>
      </c>
      <c r="W26" s="301" t="b">
        <f>G26*8=H26</f>
        <v>0</v>
      </c>
      <c r="X26" s="301" t="b">
        <f>F26-H26-N26-O26=P26</f>
        <v>1</v>
      </c>
      <c r="Y26" s="304"/>
      <c r="Z26" s="377"/>
      <c r="AA26" s="377"/>
      <c r="AB26" s="377"/>
      <c r="AC26" s="377"/>
      <c r="AD26" s="380"/>
    </row>
    <row r="27" spans="1:30" s="79" customFormat="1" ht="19.5" customHeight="1" thickBot="1">
      <c r="A27" s="272"/>
      <c r="B27" s="167" t="s">
        <v>142</v>
      </c>
      <c r="C27" s="363"/>
      <c r="D27" s="363"/>
      <c r="E27" s="363"/>
      <c r="F27" s="70">
        <v>90</v>
      </c>
      <c r="G27" s="69">
        <v>3</v>
      </c>
      <c r="H27" s="73">
        <v>20</v>
      </c>
      <c r="I27" s="72">
        <v>8</v>
      </c>
      <c r="J27" s="72"/>
      <c r="K27" s="68">
        <v>12</v>
      </c>
      <c r="L27" s="68"/>
      <c r="M27" s="127"/>
      <c r="N27" s="70">
        <v>6</v>
      </c>
      <c r="O27" s="69"/>
      <c r="P27" s="205">
        <v>64</v>
      </c>
      <c r="Q27" s="71"/>
      <c r="R27" s="78">
        <v>2</v>
      </c>
      <c r="S27" s="206"/>
      <c r="T27" s="304"/>
      <c r="U27" s="301"/>
      <c r="V27" s="301" t="b">
        <f t="shared" si="5"/>
        <v>1</v>
      </c>
      <c r="W27" s="301"/>
      <c r="X27" s="301"/>
      <c r="Y27" s="304"/>
      <c r="Z27" s="377"/>
      <c r="AA27" s="377"/>
      <c r="AB27" s="377"/>
      <c r="AC27" s="377"/>
      <c r="AD27" s="380"/>
    </row>
    <row r="28" spans="1:30" s="79" customFormat="1" ht="19.5" customHeight="1">
      <c r="A28" s="273"/>
      <c r="B28" s="358" t="s">
        <v>143</v>
      </c>
      <c r="C28" s="343"/>
      <c r="D28" s="343"/>
      <c r="E28" s="343"/>
      <c r="F28" s="70">
        <f t="shared" si="4"/>
        <v>90</v>
      </c>
      <c r="G28" s="69">
        <v>3</v>
      </c>
      <c r="H28" s="73">
        <f>I28+J28+K28+L28+M28</f>
        <v>20</v>
      </c>
      <c r="I28" s="72">
        <v>8</v>
      </c>
      <c r="J28" s="72"/>
      <c r="K28" s="68">
        <v>12</v>
      </c>
      <c r="L28" s="68"/>
      <c r="M28" s="127"/>
      <c r="N28" s="70">
        <v>6</v>
      </c>
      <c r="O28" s="69"/>
      <c r="P28" s="205">
        <f>F28-H28-N28-O28</f>
        <v>64</v>
      </c>
      <c r="Q28" s="71"/>
      <c r="R28" s="78">
        <v>2</v>
      </c>
      <c r="S28" s="206"/>
      <c r="T28" s="304"/>
      <c r="U28" s="301" t="b">
        <f t="shared" si="2"/>
        <v>0</v>
      </c>
      <c r="V28" s="301" t="b">
        <f t="shared" si="5"/>
        <v>1</v>
      </c>
      <c r="W28" s="301" t="b">
        <f>G28*8=H28</f>
        <v>0</v>
      </c>
      <c r="X28" s="301" t="b">
        <f>F28-H28-N28-O28=P28</f>
        <v>1</v>
      </c>
      <c r="Y28" s="304"/>
      <c r="Z28" s="377"/>
      <c r="AA28" s="377"/>
      <c r="AB28" s="377"/>
      <c r="AC28" s="377"/>
      <c r="AD28" s="380"/>
    </row>
    <row r="29" spans="1:30" s="79" customFormat="1" ht="19.5" customHeight="1">
      <c r="A29" s="154" t="s">
        <v>119</v>
      </c>
      <c r="B29" s="158" t="s">
        <v>155</v>
      </c>
      <c r="C29" s="166"/>
      <c r="D29" s="157">
        <v>1</v>
      </c>
      <c r="E29" s="169"/>
      <c r="F29" s="149">
        <f t="shared" si="4"/>
        <v>120</v>
      </c>
      <c r="G29" s="150">
        <v>4</v>
      </c>
      <c r="H29" s="204">
        <f>SUM(H30:H31)</f>
        <v>48</v>
      </c>
      <c r="I29" s="157">
        <f>SUM(I30:I31)</f>
        <v>14</v>
      </c>
      <c r="J29" s="157">
        <f>SUM(J30:J31)</f>
        <v>34</v>
      </c>
      <c r="K29" s="157">
        <f>SUM(K30:K31)</f>
        <v>0</v>
      </c>
      <c r="L29" s="157"/>
      <c r="M29" s="160"/>
      <c r="N29" s="149">
        <f>SUM(N30:N31)</f>
        <v>8</v>
      </c>
      <c r="O29" s="148"/>
      <c r="P29" s="160">
        <f>SUM(P30:P31)</f>
        <v>64</v>
      </c>
      <c r="Q29" s="149">
        <v>4</v>
      </c>
      <c r="R29" s="148"/>
      <c r="S29" s="217"/>
      <c r="T29" s="304"/>
      <c r="U29" s="301" t="b">
        <f t="shared" si="2"/>
        <v>1</v>
      </c>
      <c r="V29" s="301" t="b">
        <f t="shared" si="5"/>
        <v>1</v>
      </c>
      <c r="W29" s="301" t="b">
        <f>G29*8=H29</f>
        <v>0</v>
      </c>
      <c r="X29" s="301" t="b">
        <f>F29-H29-N29-O29=P29</f>
        <v>1</v>
      </c>
      <c r="Y29" s="304"/>
      <c r="Z29" s="375"/>
      <c r="AA29" s="375"/>
      <c r="AB29" s="375"/>
      <c r="AC29" s="375"/>
      <c r="AD29" s="380"/>
    </row>
    <row r="30" spans="1:30" s="79" customFormat="1" ht="19.5" customHeight="1">
      <c r="A30" s="172"/>
      <c r="B30" s="358" t="s">
        <v>156</v>
      </c>
      <c r="C30" s="276"/>
      <c r="D30" s="277"/>
      <c r="E30" s="156"/>
      <c r="F30" s="70">
        <f t="shared" si="4"/>
        <v>60</v>
      </c>
      <c r="G30" s="80">
        <v>2</v>
      </c>
      <c r="H30" s="73">
        <f>I30+J30+K30+L30+M30</f>
        <v>24</v>
      </c>
      <c r="I30" s="72">
        <v>8</v>
      </c>
      <c r="J30" s="72">
        <v>16</v>
      </c>
      <c r="K30" s="68"/>
      <c r="L30" s="68"/>
      <c r="M30" s="127"/>
      <c r="N30" s="70">
        <v>4</v>
      </c>
      <c r="O30" s="69"/>
      <c r="P30" s="205">
        <f>F30-H30-N30-O30</f>
        <v>32</v>
      </c>
      <c r="Q30" s="71">
        <v>2</v>
      </c>
      <c r="R30" s="78"/>
      <c r="S30" s="206"/>
      <c r="T30" s="304"/>
      <c r="U30" s="301" t="b">
        <f t="shared" si="2"/>
        <v>1</v>
      </c>
      <c r="V30" s="301" t="b">
        <f t="shared" si="5"/>
        <v>1</v>
      </c>
      <c r="W30" s="301" t="b">
        <f>G30*8=H30</f>
        <v>0</v>
      </c>
      <c r="X30" s="301" t="b">
        <f>F30-H30-N30-O30=P30</f>
        <v>1</v>
      </c>
      <c r="Y30" s="304"/>
      <c r="Z30" s="377"/>
      <c r="AA30" s="377"/>
      <c r="AB30" s="377"/>
      <c r="AC30" s="377"/>
      <c r="AD30" s="380"/>
    </row>
    <row r="31" spans="1:30" s="79" customFormat="1" ht="19.5" customHeight="1">
      <c r="A31" s="273"/>
      <c r="B31" s="373" t="s">
        <v>157</v>
      </c>
      <c r="C31" s="276"/>
      <c r="D31" s="277"/>
      <c r="E31" s="156"/>
      <c r="F31" s="70">
        <f t="shared" si="4"/>
        <v>60</v>
      </c>
      <c r="G31" s="80">
        <v>2</v>
      </c>
      <c r="H31" s="73">
        <v>24</v>
      </c>
      <c r="I31" s="72">
        <v>6</v>
      </c>
      <c r="J31" s="72">
        <v>18</v>
      </c>
      <c r="K31" s="68"/>
      <c r="L31" s="68"/>
      <c r="M31" s="127"/>
      <c r="N31" s="70">
        <v>4</v>
      </c>
      <c r="O31" s="69"/>
      <c r="P31" s="205">
        <f>F31-H31-N31-O31</f>
        <v>32</v>
      </c>
      <c r="Q31" s="71">
        <v>2</v>
      </c>
      <c r="R31" s="78"/>
      <c r="S31" s="206"/>
      <c r="T31" s="304"/>
      <c r="U31" s="301" t="b">
        <f t="shared" si="2"/>
        <v>1</v>
      </c>
      <c r="V31" s="301" t="b">
        <f t="shared" si="5"/>
        <v>1</v>
      </c>
      <c r="W31" s="301" t="b">
        <f>G31*8=H31</f>
        <v>0</v>
      </c>
      <c r="X31" s="301" t="b">
        <f>F31-H31-N31-O31=P31</f>
        <v>1</v>
      </c>
      <c r="Y31" s="304"/>
      <c r="Z31" s="377"/>
      <c r="AA31" s="377"/>
      <c r="AB31" s="377"/>
      <c r="AC31" s="377"/>
      <c r="AD31" s="380"/>
    </row>
    <row r="32" spans="1:30" s="79" customFormat="1" ht="19.5" customHeight="1">
      <c r="A32" s="154" t="s">
        <v>172</v>
      </c>
      <c r="B32" s="158" t="s">
        <v>158</v>
      </c>
      <c r="C32" s="166"/>
      <c r="D32" s="157">
        <v>2</v>
      </c>
      <c r="E32" s="169"/>
      <c r="F32" s="149">
        <f>G32*30</f>
        <v>120</v>
      </c>
      <c r="G32" s="150">
        <v>4</v>
      </c>
      <c r="H32" s="204">
        <f>SUM(H33:H34)</f>
        <v>48</v>
      </c>
      <c r="I32" s="157">
        <f>SUM(I33:I34)</f>
        <v>20</v>
      </c>
      <c r="J32" s="157">
        <v>34</v>
      </c>
      <c r="K32" s="157"/>
      <c r="L32" s="157"/>
      <c r="M32" s="160"/>
      <c r="N32" s="149">
        <f>SUM(N33:N34)</f>
        <v>8</v>
      </c>
      <c r="O32" s="148"/>
      <c r="P32" s="160">
        <f>SUM(P33:P34)</f>
        <v>64</v>
      </c>
      <c r="Q32" s="149">
        <v>2</v>
      </c>
      <c r="R32" s="148">
        <v>2</v>
      </c>
      <c r="S32" s="217"/>
      <c r="T32" s="304"/>
      <c r="U32" s="301" t="b">
        <f t="shared" si="2"/>
        <v>1</v>
      </c>
      <c r="V32" s="301"/>
      <c r="W32" s="301"/>
      <c r="X32" s="301"/>
      <c r="Y32" s="304"/>
      <c r="Z32" s="377"/>
      <c r="AA32" s="377"/>
      <c r="AB32" s="377"/>
      <c r="AC32" s="377"/>
      <c r="AD32" s="380"/>
    </row>
    <row r="33" spans="1:29" s="79" customFormat="1" ht="19.5" customHeight="1">
      <c r="A33" s="272"/>
      <c r="B33" s="358" t="s">
        <v>159</v>
      </c>
      <c r="C33" s="276"/>
      <c r="D33" s="277"/>
      <c r="E33" s="156"/>
      <c r="F33" s="70">
        <f>G33*30</f>
        <v>60</v>
      </c>
      <c r="G33" s="80">
        <v>2</v>
      </c>
      <c r="H33" s="73">
        <f>I33+J33+K33+L33+M33</f>
        <v>24</v>
      </c>
      <c r="I33" s="72">
        <v>8</v>
      </c>
      <c r="J33" s="72"/>
      <c r="K33" s="68">
        <v>16</v>
      </c>
      <c r="L33" s="68"/>
      <c r="M33" s="127"/>
      <c r="N33" s="70">
        <v>4</v>
      </c>
      <c r="O33" s="69"/>
      <c r="P33" s="205">
        <f>F33-H33-N33-O33</f>
        <v>32</v>
      </c>
      <c r="Q33" s="71"/>
      <c r="R33" s="78">
        <v>2</v>
      </c>
      <c r="S33" s="206"/>
      <c r="T33" s="304"/>
      <c r="U33" s="301"/>
      <c r="V33" s="301"/>
      <c r="W33" s="301"/>
      <c r="X33" s="301"/>
      <c r="Y33" s="304"/>
      <c r="Z33" s="303"/>
      <c r="AA33" s="303"/>
      <c r="AB33" s="303"/>
      <c r="AC33" s="303"/>
    </row>
    <row r="34" spans="1:29" s="79" customFormat="1" ht="19.5" customHeight="1">
      <c r="A34" s="272"/>
      <c r="B34" s="373" t="s">
        <v>160</v>
      </c>
      <c r="C34" s="276"/>
      <c r="D34" s="277"/>
      <c r="E34" s="156"/>
      <c r="F34" s="70">
        <f>G34*30</f>
        <v>60</v>
      </c>
      <c r="G34" s="80">
        <v>2</v>
      </c>
      <c r="H34" s="73">
        <v>24</v>
      </c>
      <c r="I34" s="72">
        <v>12</v>
      </c>
      <c r="J34" s="72"/>
      <c r="K34" s="68">
        <v>12</v>
      </c>
      <c r="L34" s="68"/>
      <c r="M34" s="127"/>
      <c r="N34" s="70">
        <v>4</v>
      </c>
      <c r="O34" s="69"/>
      <c r="P34" s="205">
        <f>F34-H34-N34-O34</f>
        <v>32</v>
      </c>
      <c r="Q34" s="71">
        <v>2</v>
      </c>
      <c r="R34" s="78"/>
      <c r="S34" s="206"/>
      <c r="T34" s="304"/>
      <c r="U34" s="301"/>
      <c r="V34" s="301"/>
      <c r="W34" s="301"/>
      <c r="X34" s="301"/>
      <c r="Y34" s="304"/>
      <c r="Z34" s="303"/>
      <c r="AA34" s="303"/>
      <c r="AB34" s="303"/>
      <c r="AC34" s="303"/>
    </row>
    <row r="35" spans="1:29" s="79" customFormat="1" ht="19.5" customHeight="1">
      <c r="A35" s="154" t="s">
        <v>173</v>
      </c>
      <c r="B35" s="158" t="s">
        <v>162</v>
      </c>
      <c r="C35" s="166">
        <v>2</v>
      </c>
      <c r="D35" s="157"/>
      <c r="E35" s="169"/>
      <c r="F35" s="149">
        <f>G35*30</f>
        <v>150</v>
      </c>
      <c r="G35" s="150">
        <v>5</v>
      </c>
      <c r="H35" s="204">
        <f>SUM(H37:H37)</f>
        <v>24</v>
      </c>
      <c r="I35" s="157">
        <f>SUM(I37:I37)</f>
        <v>12</v>
      </c>
      <c r="J35" s="157"/>
      <c r="K35" s="157">
        <f>SUM(K37:K37)</f>
        <v>12</v>
      </c>
      <c r="L35" s="157"/>
      <c r="M35" s="160"/>
      <c r="N35" s="149">
        <f>SUM(N37:N37)</f>
        <v>4</v>
      </c>
      <c r="O35" s="148"/>
      <c r="P35" s="160">
        <f>SUM(P37:P37)</f>
        <v>32</v>
      </c>
      <c r="Q35" s="149"/>
      <c r="R35" s="148">
        <v>4</v>
      </c>
      <c r="S35" s="217"/>
      <c r="T35" s="304"/>
      <c r="U35" s="301"/>
      <c r="V35" s="301"/>
      <c r="W35" s="301"/>
      <c r="X35" s="301"/>
      <c r="Y35" s="304"/>
      <c r="Z35" s="303"/>
      <c r="AA35" s="303"/>
      <c r="AB35" s="303"/>
      <c r="AC35" s="303"/>
    </row>
    <row r="36" spans="1:29" s="79" customFormat="1" ht="19.5" customHeight="1">
      <c r="A36" s="390"/>
      <c r="B36" s="383" t="s">
        <v>171</v>
      </c>
      <c r="C36" s="384"/>
      <c r="D36" s="277"/>
      <c r="E36" s="156"/>
      <c r="F36" s="385">
        <v>60</v>
      </c>
      <c r="G36" s="391">
        <v>2</v>
      </c>
      <c r="H36" s="386">
        <v>24</v>
      </c>
      <c r="I36" s="387">
        <v>12</v>
      </c>
      <c r="J36" s="387"/>
      <c r="K36" s="387">
        <v>12</v>
      </c>
      <c r="L36" s="387"/>
      <c r="M36" s="386"/>
      <c r="N36" s="385">
        <v>4</v>
      </c>
      <c r="O36" s="388"/>
      <c r="P36" s="386">
        <v>32</v>
      </c>
      <c r="Q36" s="385"/>
      <c r="R36" s="388">
        <v>2</v>
      </c>
      <c r="S36" s="389"/>
      <c r="T36" s="304"/>
      <c r="U36" s="301"/>
      <c r="V36" s="301"/>
      <c r="W36" s="301"/>
      <c r="X36" s="301"/>
      <c r="Y36" s="304"/>
      <c r="Z36" s="303"/>
      <c r="AA36" s="303"/>
      <c r="AB36" s="303"/>
      <c r="AC36" s="303"/>
    </row>
    <row r="37" spans="1:30" s="79" customFormat="1" ht="19.5" customHeight="1" thickBot="1">
      <c r="A37" s="273" t="s">
        <v>163</v>
      </c>
      <c r="B37" s="382" t="s">
        <v>164</v>
      </c>
      <c r="C37" s="276"/>
      <c r="D37" s="277"/>
      <c r="E37" s="156"/>
      <c r="F37" s="70">
        <f>G37*30</f>
        <v>60</v>
      </c>
      <c r="G37" s="80">
        <v>2</v>
      </c>
      <c r="H37" s="73">
        <v>24</v>
      </c>
      <c r="I37" s="72">
        <v>12</v>
      </c>
      <c r="J37" s="72"/>
      <c r="K37" s="68">
        <v>12</v>
      </c>
      <c r="L37" s="68"/>
      <c r="M37" s="127"/>
      <c r="N37" s="70">
        <v>4</v>
      </c>
      <c r="O37" s="69"/>
      <c r="P37" s="205">
        <f>F37-H37-N37-O37</f>
        <v>32</v>
      </c>
      <c r="Q37" s="71"/>
      <c r="R37" s="78">
        <v>2</v>
      </c>
      <c r="S37" s="206"/>
      <c r="T37" s="304"/>
      <c r="U37" s="301" t="b">
        <f>G37=Q37+R37+S37</f>
        <v>1</v>
      </c>
      <c r="V37" s="301" t="b">
        <f>G37*2=N37</f>
        <v>1</v>
      </c>
      <c r="W37" s="301" t="b">
        <f>G37*8=H37</f>
        <v>0</v>
      </c>
      <c r="X37" s="301" t="b">
        <f>F37-H37-N37-O37=P37</f>
        <v>1</v>
      </c>
      <c r="Y37" s="304"/>
      <c r="Z37" s="377"/>
      <c r="AA37" s="377"/>
      <c r="AB37" s="377"/>
      <c r="AC37" s="377"/>
      <c r="AD37" s="380"/>
    </row>
    <row r="38" spans="1:29" s="62" customFormat="1" ht="19.5" customHeight="1" thickBot="1">
      <c r="A38" s="321"/>
      <c r="B38" s="311" t="s">
        <v>17</v>
      </c>
      <c r="C38" s="312">
        <v>6</v>
      </c>
      <c r="D38" s="313">
        <v>2</v>
      </c>
      <c r="E38" s="314">
        <v>0</v>
      </c>
      <c r="F38" s="312">
        <v>1140</v>
      </c>
      <c r="G38" s="314">
        <v>38</v>
      </c>
      <c r="H38" s="312">
        <v>268</v>
      </c>
      <c r="I38" s="315">
        <v>110</v>
      </c>
      <c r="J38" s="315">
        <v>24</v>
      </c>
      <c r="K38" s="315">
        <v>134</v>
      </c>
      <c r="L38" s="313"/>
      <c r="M38" s="314"/>
      <c r="N38" s="316">
        <v>54</v>
      </c>
      <c r="O38" s="317">
        <v>90</v>
      </c>
      <c r="P38" s="318">
        <v>554</v>
      </c>
      <c r="Q38" s="312">
        <v>16</v>
      </c>
      <c r="R38" s="319">
        <v>17</v>
      </c>
      <c r="S38" s="320"/>
      <c r="T38" s="300"/>
      <c r="U38" s="301" t="b">
        <f t="shared" si="2"/>
        <v>0</v>
      </c>
      <c r="V38" s="301"/>
      <c r="W38" s="301"/>
      <c r="X38" s="301"/>
      <c r="Y38" s="300"/>
      <c r="Z38" s="301"/>
      <c r="AA38" s="301"/>
      <c r="AB38" s="301"/>
      <c r="AC38" s="301"/>
    </row>
    <row r="39" spans="1:29" s="81" customFormat="1" ht="19.5" customHeight="1" thickBot="1">
      <c r="A39" s="170" t="s">
        <v>81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3"/>
      <c r="T39" s="305"/>
      <c r="U39" s="301" t="b">
        <f t="shared" si="2"/>
        <v>1</v>
      </c>
      <c r="V39" s="301"/>
      <c r="W39" s="301"/>
      <c r="X39" s="301"/>
      <c r="Y39" s="305"/>
      <c r="Z39" s="301"/>
      <c r="AA39" s="301"/>
      <c r="AB39" s="301"/>
      <c r="AC39" s="301"/>
    </row>
    <row r="40" spans="1:29" s="54" customFormat="1" ht="19.5" customHeight="1" thickBot="1">
      <c r="A40" s="84" t="s">
        <v>120</v>
      </c>
      <c r="B40" s="85" t="s">
        <v>114</v>
      </c>
      <c r="C40" s="86"/>
      <c r="D40" s="86">
        <v>3</v>
      </c>
      <c r="E40" s="87"/>
      <c r="F40" s="88">
        <f>G40*30</f>
        <v>690</v>
      </c>
      <c r="G40" s="87">
        <v>23</v>
      </c>
      <c r="H40" s="88"/>
      <c r="I40" s="86"/>
      <c r="J40" s="86"/>
      <c r="K40" s="86"/>
      <c r="L40" s="86"/>
      <c r="M40" s="87">
        <v>675</v>
      </c>
      <c r="N40" s="88"/>
      <c r="O40" s="89">
        <v>3</v>
      </c>
      <c r="P40" s="77">
        <v>19.5</v>
      </c>
      <c r="Q40" s="90"/>
      <c r="R40" s="91"/>
      <c r="S40" s="92">
        <v>23</v>
      </c>
      <c r="T40" s="298"/>
      <c r="U40" s="301" t="b">
        <f t="shared" si="2"/>
        <v>1</v>
      </c>
      <c r="V40" s="301"/>
      <c r="W40" s="301"/>
      <c r="X40" s="301"/>
      <c r="Y40" s="298"/>
      <c r="Z40" s="301"/>
      <c r="AA40" s="301"/>
      <c r="AB40" s="301"/>
      <c r="AC40" s="301"/>
    </row>
    <row r="41" spans="1:29" ht="19.5" customHeight="1" thickBot="1">
      <c r="A41" s="499" t="s">
        <v>73</v>
      </c>
      <c r="B41" s="500"/>
      <c r="C41" s="500"/>
      <c r="D41" s="500"/>
      <c r="E41" s="500"/>
      <c r="F41" s="500"/>
      <c r="G41" s="500"/>
      <c r="H41" s="500"/>
      <c r="I41" s="249"/>
      <c r="J41" s="249"/>
      <c r="K41" s="249"/>
      <c r="L41" s="249"/>
      <c r="M41" s="249"/>
      <c r="N41" s="249"/>
      <c r="O41" s="249"/>
      <c r="P41" s="249"/>
      <c r="Q41" s="93"/>
      <c r="R41" s="129"/>
      <c r="S41" s="130"/>
      <c r="T41" s="306"/>
      <c r="U41" s="301" t="b">
        <f t="shared" si="2"/>
        <v>1</v>
      </c>
      <c r="V41" s="301"/>
      <c r="W41" s="301"/>
      <c r="X41" s="301"/>
      <c r="Y41" s="306"/>
      <c r="Z41" s="301"/>
      <c r="AA41" s="301"/>
      <c r="AB41" s="301"/>
      <c r="AC41" s="301"/>
    </row>
    <row r="42" spans="1:29" s="81" customFormat="1" ht="19.5" customHeight="1">
      <c r="A42" s="84" t="s">
        <v>121</v>
      </c>
      <c r="B42" s="85" t="s">
        <v>109</v>
      </c>
      <c r="C42" s="488">
        <v>3</v>
      </c>
      <c r="D42" s="86"/>
      <c r="E42" s="87"/>
      <c r="F42" s="88">
        <f>G42*30</f>
        <v>135</v>
      </c>
      <c r="G42" s="87">
        <v>4.5</v>
      </c>
      <c r="H42" s="88"/>
      <c r="I42" s="86"/>
      <c r="J42" s="86"/>
      <c r="K42" s="86"/>
      <c r="L42" s="86"/>
      <c r="M42" s="94">
        <v>135</v>
      </c>
      <c r="N42" s="88"/>
      <c r="O42" s="87"/>
      <c r="P42" s="77">
        <v>4.5</v>
      </c>
      <c r="Q42" s="88"/>
      <c r="R42" s="131">
        <v>3</v>
      </c>
      <c r="S42" s="132">
        <v>1.5</v>
      </c>
      <c r="T42" s="305"/>
      <c r="U42" s="301" t="b">
        <f t="shared" si="2"/>
        <v>1</v>
      </c>
      <c r="V42" s="301"/>
      <c r="W42" s="301"/>
      <c r="X42" s="301"/>
      <c r="Y42" s="305"/>
      <c r="Z42" s="301"/>
      <c r="AA42" s="301"/>
      <c r="AB42" s="301"/>
      <c r="AC42" s="301"/>
    </row>
    <row r="43" spans="1:29" s="54" customFormat="1" ht="19.5" customHeight="1" thickBot="1">
      <c r="A43" s="95" t="s">
        <v>122</v>
      </c>
      <c r="B43" s="96" t="s">
        <v>110</v>
      </c>
      <c r="C43" s="489"/>
      <c r="D43" s="97"/>
      <c r="E43" s="98"/>
      <c r="F43" s="99">
        <f>G43*30</f>
        <v>45</v>
      </c>
      <c r="G43" s="98">
        <v>1.5</v>
      </c>
      <c r="H43" s="237"/>
      <c r="I43" s="238"/>
      <c r="J43" s="238"/>
      <c r="K43" s="238"/>
      <c r="L43" s="238"/>
      <c r="M43" s="239">
        <v>45</v>
      </c>
      <c r="N43" s="99"/>
      <c r="O43" s="98"/>
      <c r="P43" s="77">
        <v>1.5</v>
      </c>
      <c r="Q43" s="99"/>
      <c r="R43" s="98"/>
      <c r="S43" s="100">
        <v>1.5</v>
      </c>
      <c r="T43" s="298"/>
      <c r="U43" s="301" t="b">
        <f t="shared" si="2"/>
        <v>1</v>
      </c>
      <c r="V43" s="301"/>
      <c r="W43" s="301"/>
      <c r="X43" s="301"/>
      <c r="Y43" s="298"/>
      <c r="Z43" s="301"/>
      <c r="AA43" s="301"/>
      <c r="AB43" s="301"/>
      <c r="AC43" s="301"/>
    </row>
    <row r="44" spans="1:29" ht="19.5" customHeight="1" thickBot="1">
      <c r="A44" s="322"/>
      <c r="B44" s="323" t="s">
        <v>17</v>
      </c>
      <c r="C44" s="324">
        <v>0</v>
      </c>
      <c r="D44" s="324">
        <v>1</v>
      </c>
      <c r="E44" s="325">
        <v>0</v>
      </c>
      <c r="F44" s="326">
        <f>F40+F42+F43</f>
        <v>870</v>
      </c>
      <c r="G44" s="327">
        <f>G40+G42+G43</f>
        <v>29</v>
      </c>
      <c r="H44" s="328"/>
      <c r="I44" s="329"/>
      <c r="J44" s="329"/>
      <c r="K44" s="329"/>
      <c r="L44" s="329"/>
      <c r="M44" s="330"/>
      <c r="N44" s="331"/>
      <c r="O44" s="326"/>
      <c r="P44" s="326">
        <f>P40+P42+P43</f>
        <v>25.5</v>
      </c>
      <c r="Q44" s="326">
        <f>Q40+Q42+Q43</f>
        <v>0</v>
      </c>
      <c r="R44" s="326">
        <f>R40+R42+R43</f>
        <v>3</v>
      </c>
      <c r="S44" s="332">
        <f>S40+S42+S43</f>
        <v>26</v>
      </c>
      <c r="T44" s="306"/>
      <c r="U44" s="301" t="b">
        <f t="shared" si="2"/>
        <v>1</v>
      </c>
      <c r="V44" s="301"/>
      <c r="W44" s="301"/>
      <c r="X44" s="301"/>
      <c r="Y44" s="306"/>
      <c r="Z44" s="301"/>
      <c r="AA44" s="301"/>
      <c r="AB44" s="301"/>
      <c r="AC44" s="301"/>
    </row>
    <row r="45" spans="1:29" ht="19.5" thickBot="1">
      <c r="A45" s="357"/>
      <c r="B45" s="349" t="s">
        <v>96</v>
      </c>
      <c r="C45" s="350">
        <f>C38+C44</f>
        <v>6</v>
      </c>
      <c r="D45" s="350">
        <f aca="true" t="shared" si="7" ref="D45:S45">D38+D44</f>
        <v>3</v>
      </c>
      <c r="E45" s="350">
        <v>0</v>
      </c>
      <c r="F45" s="350">
        <f t="shared" si="7"/>
        <v>2010</v>
      </c>
      <c r="G45" s="351">
        <f t="shared" si="7"/>
        <v>67</v>
      </c>
      <c r="H45" s="352">
        <f t="shared" si="7"/>
        <v>268</v>
      </c>
      <c r="I45" s="353">
        <f t="shared" si="7"/>
        <v>110</v>
      </c>
      <c r="J45" s="353">
        <f t="shared" si="7"/>
        <v>24</v>
      </c>
      <c r="K45" s="353">
        <f t="shared" si="7"/>
        <v>134</v>
      </c>
      <c r="L45" s="353"/>
      <c r="M45" s="354"/>
      <c r="N45" s="355">
        <f t="shared" si="7"/>
        <v>54</v>
      </c>
      <c r="O45" s="350">
        <f t="shared" si="7"/>
        <v>90</v>
      </c>
      <c r="P45" s="350">
        <f t="shared" si="7"/>
        <v>579.5</v>
      </c>
      <c r="Q45" s="350">
        <f t="shared" si="7"/>
        <v>16</v>
      </c>
      <c r="R45" s="350">
        <f t="shared" si="7"/>
        <v>20</v>
      </c>
      <c r="S45" s="356">
        <f t="shared" si="7"/>
        <v>26</v>
      </c>
      <c r="T45" s="306"/>
      <c r="U45" s="301" t="b">
        <f t="shared" si="2"/>
        <v>0</v>
      </c>
      <c r="V45" s="301"/>
      <c r="W45" s="301"/>
      <c r="X45" s="301"/>
      <c r="Y45" s="306"/>
      <c r="Z45" s="301"/>
      <c r="AA45" s="301"/>
      <c r="AB45" s="301"/>
      <c r="AC45" s="301"/>
    </row>
    <row r="46" spans="1:29" s="81" customFormat="1" ht="19.5" customHeight="1">
      <c r="A46" s="82"/>
      <c r="B46" s="83"/>
      <c r="C46" s="101"/>
      <c r="D46" s="101"/>
      <c r="E46" s="101"/>
      <c r="F46" s="101"/>
      <c r="G46" s="101"/>
      <c r="H46" s="240"/>
      <c r="I46" s="241"/>
      <c r="J46" s="241"/>
      <c r="K46" s="241"/>
      <c r="L46" s="241"/>
      <c r="M46" s="241"/>
      <c r="N46" s="101"/>
      <c r="O46" s="101"/>
      <c r="P46" s="101"/>
      <c r="Q46" s="101"/>
      <c r="R46" s="101"/>
      <c r="S46" s="102"/>
      <c r="T46" s="305"/>
      <c r="U46" s="301" t="b">
        <f t="shared" si="2"/>
        <v>1</v>
      </c>
      <c r="V46" s="301"/>
      <c r="W46" s="301"/>
      <c r="X46" s="301"/>
      <c r="Y46" s="305"/>
      <c r="Z46" s="301"/>
      <c r="AA46" s="301"/>
      <c r="AB46" s="301"/>
      <c r="AC46" s="301"/>
    </row>
    <row r="47" spans="1:29" s="81" customFormat="1" ht="19.5" customHeight="1">
      <c r="A47" s="490" t="s">
        <v>74</v>
      </c>
      <c r="B47" s="491"/>
      <c r="C47" s="491"/>
      <c r="D47" s="491"/>
      <c r="E47" s="491"/>
      <c r="F47" s="491"/>
      <c r="G47" s="491"/>
      <c r="H47" s="491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4"/>
      <c r="T47" s="305"/>
      <c r="U47" s="301" t="b">
        <f t="shared" si="2"/>
        <v>1</v>
      </c>
      <c r="V47" s="301"/>
      <c r="W47" s="301"/>
      <c r="X47" s="301"/>
      <c r="Y47" s="305"/>
      <c r="Z47" s="301"/>
      <c r="AA47" s="301"/>
      <c r="AB47" s="301"/>
      <c r="AC47" s="301"/>
    </row>
    <row r="48" spans="1:29" s="81" customFormat="1" ht="19.5" customHeight="1">
      <c r="A48" s="250"/>
      <c r="B48" s="251"/>
      <c r="C48" s="251"/>
      <c r="D48" s="251"/>
      <c r="E48" s="251"/>
      <c r="F48" s="251"/>
      <c r="G48" s="251"/>
      <c r="H48" s="251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4"/>
      <c r="T48" s="305"/>
      <c r="U48" s="301" t="b">
        <f t="shared" si="2"/>
        <v>1</v>
      </c>
      <c r="V48" s="301"/>
      <c r="W48" s="301"/>
      <c r="X48" s="301"/>
      <c r="Y48" s="305"/>
      <c r="Z48" s="301"/>
      <c r="AA48" s="301"/>
      <c r="AB48" s="301"/>
      <c r="AC48" s="301"/>
    </row>
    <row r="49" spans="1:29" s="81" customFormat="1" ht="19.5" customHeight="1">
      <c r="A49" s="63" t="s">
        <v>144</v>
      </c>
      <c r="B49" s="105"/>
      <c r="C49" s="105"/>
      <c r="D49" s="105"/>
      <c r="E49" s="105"/>
      <c r="F49" s="105"/>
      <c r="G49" s="334"/>
      <c r="H49" s="105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305"/>
      <c r="U49" s="301" t="b">
        <f t="shared" si="2"/>
        <v>1</v>
      </c>
      <c r="V49" s="301"/>
      <c r="W49" s="301"/>
      <c r="X49" s="301"/>
      <c r="Y49" s="305"/>
      <c r="Z49" s="301"/>
      <c r="AA49" s="301"/>
      <c r="AB49" s="301"/>
      <c r="AC49" s="301"/>
    </row>
    <row r="50" spans="1:29" s="62" customFormat="1" ht="19.5" customHeight="1" thickBot="1">
      <c r="A50" s="106" t="s">
        <v>123</v>
      </c>
      <c r="B50" s="251"/>
      <c r="C50" s="251"/>
      <c r="D50" s="251"/>
      <c r="E50" s="251"/>
      <c r="F50" s="251"/>
      <c r="G50" s="251"/>
      <c r="H50" s="251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4"/>
      <c r="T50" s="300"/>
      <c r="U50" s="301" t="b">
        <f t="shared" si="2"/>
        <v>1</v>
      </c>
      <c r="V50" s="301"/>
      <c r="W50" s="301"/>
      <c r="X50" s="301"/>
      <c r="Y50" s="300"/>
      <c r="Z50" s="301"/>
      <c r="AA50" s="301"/>
      <c r="AB50" s="301"/>
      <c r="AC50" s="301"/>
    </row>
    <row r="51" spans="1:29" s="81" customFormat="1" ht="19.5" customHeight="1">
      <c r="A51" s="335" t="s">
        <v>83</v>
      </c>
      <c r="B51" s="194" t="s">
        <v>154</v>
      </c>
      <c r="C51" s="182"/>
      <c r="D51" s="183">
        <v>2</v>
      </c>
      <c r="E51" s="184"/>
      <c r="F51" s="185">
        <v>300</v>
      </c>
      <c r="G51" s="186">
        <v>10</v>
      </c>
      <c r="H51" s="187">
        <f>SUM(H52:H53)</f>
        <v>54</v>
      </c>
      <c r="I51" s="188">
        <f>SUM(I52:I53)</f>
        <v>18</v>
      </c>
      <c r="J51" s="188">
        <f>SUM(J52:J53)</f>
        <v>0</v>
      </c>
      <c r="K51" s="188">
        <f>SUM(K52:K53)</f>
        <v>36</v>
      </c>
      <c r="L51" s="188"/>
      <c r="M51" s="229"/>
      <c r="N51" s="187">
        <f>SUM(N52:N53)</f>
        <v>18</v>
      </c>
      <c r="O51" s="189">
        <v>30</v>
      </c>
      <c r="P51" s="195">
        <f>SUM(P52:P53)</f>
        <v>198</v>
      </c>
      <c r="Q51" s="187"/>
      <c r="R51" s="232">
        <v>10</v>
      </c>
      <c r="S51" s="232"/>
      <c r="T51" s="307"/>
      <c r="U51" s="301" t="b">
        <f t="shared" si="2"/>
        <v>1</v>
      </c>
      <c r="V51" s="301" t="b">
        <f>G51*2=N51</f>
        <v>0</v>
      </c>
      <c r="W51" s="301" t="b">
        <f>G51*8=H51</f>
        <v>0</v>
      </c>
      <c r="X51" s="301" t="b">
        <f>F51-H51-N51-O51=P51</f>
        <v>1</v>
      </c>
      <c r="Y51" s="307"/>
      <c r="Z51" s="301"/>
      <c r="AA51" s="301"/>
      <c r="AB51" s="301"/>
      <c r="AC51" s="301"/>
    </row>
    <row r="52" spans="1:29" s="81" customFormat="1" ht="18.75">
      <c r="A52" s="336"/>
      <c r="B52" s="174" t="s">
        <v>129</v>
      </c>
      <c r="C52" s="175"/>
      <c r="D52" s="176"/>
      <c r="E52" s="177"/>
      <c r="F52" s="292">
        <f>G52*30</f>
        <v>120</v>
      </c>
      <c r="G52" s="293">
        <v>4</v>
      </c>
      <c r="H52" s="73">
        <f>I52+J52+K52+L52+M52</f>
        <v>24</v>
      </c>
      <c r="I52" s="294">
        <v>8</v>
      </c>
      <c r="J52" s="294"/>
      <c r="K52" s="176">
        <v>16</v>
      </c>
      <c r="L52" s="176"/>
      <c r="M52" s="295"/>
      <c r="N52" s="296">
        <v>8</v>
      </c>
      <c r="O52" s="177"/>
      <c r="P52" s="73">
        <f>F52-H52-N52-O52</f>
        <v>88</v>
      </c>
      <c r="Q52" s="178"/>
      <c r="R52" s="233">
        <v>4</v>
      </c>
      <c r="S52" s="233"/>
      <c r="T52" s="307"/>
      <c r="U52" s="301" t="b">
        <f t="shared" si="2"/>
        <v>1</v>
      </c>
      <c r="V52" s="301" t="b">
        <f>G52*2=N52</f>
        <v>1</v>
      </c>
      <c r="W52" s="301" t="b">
        <f>G52*8=H52</f>
        <v>0</v>
      </c>
      <c r="X52" s="301" t="b">
        <f>F52-H52-N52-O52=P52</f>
        <v>1</v>
      </c>
      <c r="Y52" s="307"/>
      <c r="Z52" s="303"/>
      <c r="AA52" s="303"/>
      <c r="AB52" s="303"/>
      <c r="AC52" s="303"/>
    </row>
    <row r="53" spans="1:29" s="81" customFormat="1" ht="18.75">
      <c r="A53" s="337"/>
      <c r="B53" s="179" t="s">
        <v>145</v>
      </c>
      <c r="C53" s="175"/>
      <c r="D53" s="176"/>
      <c r="E53" s="177"/>
      <c r="F53" s="292">
        <f>G53*30</f>
        <v>150</v>
      </c>
      <c r="G53" s="293">
        <v>5</v>
      </c>
      <c r="H53" s="73">
        <f>I53+J53+K53+L53+M53</f>
        <v>30</v>
      </c>
      <c r="I53" s="294">
        <v>10</v>
      </c>
      <c r="J53" s="294"/>
      <c r="K53" s="176">
        <v>20</v>
      </c>
      <c r="L53" s="176"/>
      <c r="M53" s="295"/>
      <c r="N53" s="296">
        <v>10</v>
      </c>
      <c r="O53" s="177"/>
      <c r="P53" s="73">
        <f>F53-H53-N53-O53</f>
        <v>110</v>
      </c>
      <c r="Q53" s="178"/>
      <c r="R53" s="233">
        <v>5</v>
      </c>
      <c r="S53" s="233"/>
      <c r="T53" s="307"/>
      <c r="U53" s="301" t="b">
        <f t="shared" si="2"/>
        <v>1</v>
      </c>
      <c r="V53" s="301" t="b">
        <f>G53*2=N53</f>
        <v>1</v>
      </c>
      <c r="W53" s="301" t="b">
        <f>G53*8=H53</f>
        <v>0</v>
      </c>
      <c r="X53" s="301" t="b">
        <f>F53-H53-N53-O53=P53</f>
        <v>1</v>
      </c>
      <c r="Y53" s="307"/>
      <c r="Z53" s="303"/>
      <c r="AA53" s="303"/>
      <c r="AB53" s="303"/>
      <c r="AC53" s="303"/>
    </row>
    <row r="54" spans="1:29" s="81" customFormat="1" ht="19.5" customHeight="1">
      <c r="A54" s="339" t="s">
        <v>84</v>
      </c>
      <c r="B54" s="181" t="s">
        <v>167</v>
      </c>
      <c r="C54" s="193"/>
      <c r="D54" s="190">
        <v>2</v>
      </c>
      <c r="E54" s="191"/>
      <c r="F54" s="393">
        <v>180</v>
      </c>
      <c r="G54" s="394">
        <v>6</v>
      </c>
      <c r="H54" s="395">
        <v>36</v>
      </c>
      <c r="I54" s="396">
        <v>12</v>
      </c>
      <c r="J54" s="396"/>
      <c r="K54" s="396">
        <v>24</v>
      </c>
      <c r="L54" s="396"/>
      <c r="M54" s="397"/>
      <c r="N54" s="398">
        <v>20</v>
      </c>
      <c r="O54" s="399"/>
      <c r="P54" s="397">
        <v>244</v>
      </c>
      <c r="Q54" s="196"/>
      <c r="R54" s="234">
        <v>6</v>
      </c>
      <c r="S54" s="234"/>
      <c r="T54" s="307"/>
      <c r="U54" s="301" t="b">
        <f t="shared" si="2"/>
        <v>1</v>
      </c>
      <c r="V54" s="301" t="b">
        <f>G54*2=N54</f>
        <v>0</v>
      </c>
      <c r="W54" s="301" t="b">
        <f>G54*8=H54</f>
        <v>0</v>
      </c>
      <c r="X54" s="301" t="b">
        <f>F54-H54-N54-O54=P54</f>
        <v>0</v>
      </c>
      <c r="Y54" s="307"/>
      <c r="Z54" s="301"/>
      <c r="AA54" s="301"/>
      <c r="AB54" s="301"/>
      <c r="AC54" s="301"/>
    </row>
    <row r="55" spans="1:29" s="81" customFormat="1" ht="19.5" customHeight="1">
      <c r="A55" s="339" t="s">
        <v>85</v>
      </c>
      <c r="B55" s="181" t="s">
        <v>152</v>
      </c>
      <c r="C55" s="222"/>
      <c r="D55" s="223">
        <v>2</v>
      </c>
      <c r="E55" s="224"/>
      <c r="F55" s="400">
        <f>G55*30</f>
        <v>210</v>
      </c>
      <c r="G55" s="401">
        <v>7</v>
      </c>
      <c r="H55" s="402">
        <v>30</v>
      </c>
      <c r="I55" s="403">
        <v>6</v>
      </c>
      <c r="J55" s="403">
        <v>24</v>
      </c>
      <c r="K55" s="403"/>
      <c r="L55" s="403"/>
      <c r="M55" s="404"/>
      <c r="N55" s="402">
        <v>20</v>
      </c>
      <c r="O55" s="405"/>
      <c r="P55" s="406">
        <f>F55-H55-N55-O55</f>
        <v>160</v>
      </c>
      <c r="Q55" s="231"/>
      <c r="R55" s="236">
        <v>7</v>
      </c>
      <c r="S55" s="236"/>
      <c r="T55" s="300"/>
      <c r="U55" s="301" t="b">
        <f t="shared" si="2"/>
        <v>1</v>
      </c>
      <c r="V55" s="301" t="b">
        <f>G55*2=N55</f>
        <v>0</v>
      </c>
      <c r="W55" s="301" t="b">
        <f>G55*8=H55</f>
        <v>0</v>
      </c>
      <c r="X55" s="301" t="b">
        <f>F55-H55-N55-O55=P55</f>
        <v>1</v>
      </c>
      <c r="Y55" s="300"/>
      <c r="Z55" s="301"/>
      <c r="AA55" s="301"/>
      <c r="AB55" s="301"/>
      <c r="AC55" s="301"/>
    </row>
    <row r="56" spans="1:29" s="81" customFormat="1" ht="19.5" customHeight="1" thickBot="1">
      <c r="A56" s="364"/>
      <c r="B56" s="365"/>
      <c r="C56" s="366"/>
      <c r="D56" s="367"/>
      <c r="E56" s="368"/>
      <c r="F56" s="407"/>
      <c r="G56" s="408"/>
      <c r="H56" s="409"/>
      <c r="I56" s="410"/>
      <c r="J56" s="410"/>
      <c r="K56" s="410"/>
      <c r="L56" s="410"/>
      <c r="M56" s="411"/>
      <c r="N56" s="409"/>
      <c r="O56" s="412"/>
      <c r="P56" s="413"/>
      <c r="Q56" s="369"/>
      <c r="R56" s="370"/>
      <c r="S56" s="370"/>
      <c r="T56" s="300"/>
      <c r="U56" s="301"/>
      <c r="V56" s="301"/>
      <c r="W56" s="301"/>
      <c r="X56" s="301"/>
      <c r="Y56" s="300"/>
      <c r="Z56" s="301"/>
      <c r="AA56" s="301"/>
      <c r="AB56" s="301"/>
      <c r="AC56" s="301"/>
    </row>
    <row r="57" spans="1:29" s="52" customFormat="1" ht="19.5" thickBot="1">
      <c r="A57" s="220"/>
      <c r="B57" s="221" t="s">
        <v>75</v>
      </c>
      <c r="C57" s="225"/>
      <c r="D57" s="226"/>
      <c r="E57" s="228">
        <v>0</v>
      </c>
      <c r="F57" s="225">
        <v>900</v>
      </c>
      <c r="G57" s="230">
        <v>23</v>
      </c>
      <c r="H57" s="225">
        <v>120</v>
      </c>
      <c r="I57" s="226">
        <v>36</v>
      </c>
      <c r="J57" s="226">
        <v>24</v>
      </c>
      <c r="K57" s="226">
        <v>60</v>
      </c>
      <c r="L57" s="226"/>
      <c r="M57" s="228"/>
      <c r="N57" s="225">
        <v>58</v>
      </c>
      <c r="O57" s="227">
        <v>30</v>
      </c>
      <c r="P57" s="235">
        <v>692</v>
      </c>
      <c r="Q57" s="225"/>
      <c r="R57" s="126">
        <v>23</v>
      </c>
      <c r="S57" s="126"/>
      <c r="T57" s="305"/>
      <c r="U57" s="301"/>
      <c r="V57" s="301"/>
      <c r="W57" s="301"/>
      <c r="X57" s="301"/>
      <c r="Y57" s="305"/>
      <c r="Z57" s="301"/>
      <c r="AA57" s="301"/>
      <c r="AB57" s="301"/>
      <c r="AC57" s="301"/>
    </row>
    <row r="58" spans="1:29" s="52" customFormat="1" ht="18.75">
      <c r="A58" s="197"/>
      <c r="B58" s="198"/>
      <c r="C58" s="108"/>
      <c r="D58" s="108"/>
      <c r="E58" s="108"/>
      <c r="F58" s="108"/>
      <c r="G58" s="199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9"/>
      <c r="T58" s="305"/>
      <c r="U58" s="301"/>
      <c r="V58" s="301"/>
      <c r="W58" s="301"/>
      <c r="X58" s="301"/>
      <c r="Y58" s="305"/>
      <c r="Z58" s="303"/>
      <c r="AA58" s="303"/>
      <c r="AB58" s="303"/>
      <c r="AC58" s="303"/>
    </row>
    <row r="59" spans="1:29" s="52" customFormat="1" ht="18.75">
      <c r="A59" s="63" t="s">
        <v>182</v>
      </c>
      <c r="B59" s="105"/>
      <c r="C59" s="105"/>
      <c r="D59" s="105"/>
      <c r="E59" s="105"/>
      <c r="F59" s="105"/>
      <c r="G59" s="334"/>
      <c r="H59" s="105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4"/>
      <c r="T59" s="300"/>
      <c r="U59" s="301"/>
      <c r="V59" s="301"/>
      <c r="W59" s="301"/>
      <c r="X59" s="301"/>
      <c r="Y59" s="300"/>
      <c r="Z59" s="303"/>
      <c r="AA59" s="303"/>
      <c r="AB59" s="303"/>
      <c r="AC59" s="303"/>
    </row>
    <row r="60" spans="1:29" s="52" customFormat="1" ht="19.5" thickBot="1">
      <c r="A60" s="106" t="s">
        <v>125</v>
      </c>
      <c r="B60" s="251"/>
      <c r="C60" s="251"/>
      <c r="D60" s="251"/>
      <c r="E60" s="251"/>
      <c r="F60" s="251"/>
      <c r="G60" s="251"/>
      <c r="H60" s="251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4"/>
      <c r="T60" s="308"/>
      <c r="U60" s="301"/>
      <c r="V60" s="301"/>
      <c r="W60" s="301"/>
      <c r="X60" s="301"/>
      <c r="Y60" s="308"/>
      <c r="Z60" s="301"/>
      <c r="AA60" s="301"/>
      <c r="AB60" s="301"/>
      <c r="AC60" s="301"/>
    </row>
    <row r="61" spans="1:29" s="52" customFormat="1" ht="18.75">
      <c r="A61" s="335" t="s">
        <v>95</v>
      </c>
      <c r="B61" s="194" t="s">
        <v>146</v>
      </c>
      <c r="C61" s="182"/>
      <c r="D61" s="183">
        <v>2</v>
      </c>
      <c r="E61" s="184"/>
      <c r="F61" s="189">
        <f aca="true" t="shared" si="8" ref="F61:P61">SUM(F62:F64)</f>
        <v>270</v>
      </c>
      <c r="G61" s="189">
        <v>10</v>
      </c>
      <c r="H61" s="242">
        <f t="shared" si="8"/>
        <v>54</v>
      </c>
      <c r="I61" s="188">
        <f t="shared" si="8"/>
        <v>18</v>
      </c>
      <c r="J61" s="188">
        <f t="shared" si="8"/>
        <v>0</v>
      </c>
      <c r="K61" s="188">
        <f t="shared" si="8"/>
        <v>36</v>
      </c>
      <c r="L61" s="188">
        <f t="shared" si="8"/>
        <v>0</v>
      </c>
      <c r="M61" s="243">
        <f t="shared" si="8"/>
        <v>0</v>
      </c>
      <c r="N61" s="187">
        <f t="shared" si="8"/>
        <v>18</v>
      </c>
      <c r="O61" s="189">
        <v>30</v>
      </c>
      <c r="P61" s="229">
        <f t="shared" si="8"/>
        <v>198</v>
      </c>
      <c r="Q61" s="242"/>
      <c r="R61" s="232">
        <v>10</v>
      </c>
      <c r="S61" s="232"/>
      <c r="T61" s="308"/>
      <c r="U61" s="301"/>
      <c r="V61" s="301"/>
      <c r="W61" s="301"/>
      <c r="X61" s="301"/>
      <c r="Y61" s="308"/>
      <c r="Z61" s="301"/>
      <c r="AA61" s="301"/>
      <c r="AB61" s="301"/>
      <c r="AC61" s="301"/>
    </row>
    <row r="62" spans="1:29" s="52" customFormat="1" ht="18.75">
      <c r="A62" s="336"/>
      <c r="B62" s="174" t="s">
        <v>165</v>
      </c>
      <c r="C62" s="175"/>
      <c r="D62" s="176"/>
      <c r="E62" s="177"/>
      <c r="F62" s="292"/>
      <c r="G62" s="293"/>
      <c r="H62" s="73"/>
      <c r="I62" s="294"/>
      <c r="J62" s="176"/>
      <c r="K62" s="176"/>
      <c r="L62" s="176"/>
      <c r="M62" s="297"/>
      <c r="N62" s="296"/>
      <c r="O62" s="177"/>
      <c r="P62" s="206"/>
      <c r="Q62" s="219"/>
      <c r="R62" s="233">
        <v>4</v>
      </c>
      <c r="S62" s="233"/>
      <c r="T62" s="308"/>
      <c r="U62" s="301"/>
      <c r="V62" s="301"/>
      <c r="W62" s="301"/>
      <c r="X62" s="301"/>
      <c r="Y62" s="308"/>
      <c r="Z62" s="301"/>
      <c r="AA62" s="301"/>
      <c r="AB62" s="301"/>
      <c r="AC62" s="301"/>
    </row>
    <row r="63" spans="1:29" ht="18.75">
      <c r="A63" s="337"/>
      <c r="B63" s="179" t="s">
        <v>176</v>
      </c>
      <c r="C63" s="175"/>
      <c r="D63" s="176"/>
      <c r="E63" s="177"/>
      <c r="F63" s="292">
        <f>G63*30</f>
        <v>120</v>
      </c>
      <c r="G63" s="293">
        <v>4</v>
      </c>
      <c r="H63" s="73">
        <f>I63+J63+K63+L63+M63</f>
        <v>24</v>
      </c>
      <c r="I63" s="294">
        <v>8</v>
      </c>
      <c r="J63" s="294"/>
      <c r="K63" s="176">
        <v>16</v>
      </c>
      <c r="L63" s="176"/>
      <c r="M63" s="295"/>
      <c r="N63" s="296">
        <v>8</v>
      </c>
      <c r="O63" s="177"/>
      <c r="P63" s="73">
        <f>F63-H63-N63-O63</f>
        <v>88</v>
      </c>
      <c r="Q63" s="178"/>
      <c r="R63" s="233">
        <v>5</v>
      </c>
      <c r="S63" s="233"/>
      <c r="T63" s="308"/>
      <c r="U63" s="301"/>
      <c r="V63" s="301"/>
      <c r="W63" s="301"/>
      <c r="X63" s="301"/>
      <c r="Y63" s="308"/>
      <c r="Z63" s="301"/>
      <c r="AA63" s="301"/>
      <c r="AB63" s="301"/>
      <c r="AC63" s="301"/>
    </row>
    <row r="64" spans="1:29" ht="18.75">
      <c r="A64" s="338"/>
      <c r="B64" s="203" t="s">
        <v>166</v>
      </c>
      <c r="C64" s="201"/>
      <c r="D64" s="176"/>
      <c r="E64" s="177"/>
      <c r="F64" s="292">
        <f>G64*30</f>
        <v>150</v>
      </c>
      <c r="G64" s="293">
        <v>5</v>
      </c>
      <c r="H64" s="73">
        <f>I64+J64+K64+L64+M64</f>
        <v>30</v>
      </c>
      <c r="I64" s="294">
        <v>10</v>
      </c>
      <c r="J64" s="294"/>
      <c r="K64" s="176">
        <v>20</v>
      </c>
      <c r="L64" s="176"/>
      <c r="M64" s="295"/>
      <c r="N64" s="296">
        <v>10</v>
      </c>
      <c r="O64" s="177"/>
      <c r="P64" s="73">
        <f>F64-H64-N64-O64</f>
        <v>110</v>
      </c>
      <c r="Q64" s="178"/>
      <c r="R64" s="234">
        <v>6</v>
      </c>
      <c r="S64" s="233"/>
      <c r="T64" s="308"/>
      <c r="U64" s="301"/>
      <c r="V64" s="301"/>
      <c r="W64" s="301"/>
      <c r="X64" s="301"/>
      <c r="Y64" s="308"/>
      <c r="Z64" s="303"/>
      <c r="AA64" s="303"/>
      <c r="AB64" s="303"/>
      <c r="AC64" s="303"/>
    </row>
    <row r="65" spans="1:29" ht="18.75">
      <c r="A65" s="339" t="s">
        <v>124</v>
      </c>
      <c r="B65" s="381" t="s">
        <v>161</v>
      </c>
      <c r="C65" s="202"/>
      <c r="D65" s="190">
        <v>2</v>
      </c>
      <c r="E65" s="191"/>
      <c r="F65" s="192">
        <v>180</v>
      </c>
      <c r="G65" s="394">
        <v>6</v>
      </c>
      <c r="H65" s="395">
        <v>36</v>
      </c>
      <c r="I65" s="396">
        <v>12</v>
      </c>
      <c r="J65" s="396"/>
      <c r="K65" s="396">
        <v>24</v>
      </c>
      <c r="L65" s="396"/>
      <c r="M65" s="397"/>
      <c r="N65" s="398">
        <v>20</v>
      </c>
      <c r="O65" s="399"/>
      <c r="P65" s="397">
        <v>244</v>
      </c>
      <c r="Q65" s="196"/>
      <c r="R65" s="236">
        <v>7</v>
      </c>
      <c r="S65" s="234"/>
      <c r="T65" s="306"/>
      <c r="U65" s="301"/>
      <c r="V65" s="301"/>
      <c r="W65" s="301"/>
      <c r="X65" s="301"/>
      <c r="Y65" s="306"/>
      <c r="Z65" s="303"/>
      <c r="AA65" s="303"/>
      <c r="AB65" s="303"/>
      <c r="AC65" s="303"/>
    </row>
    <row r="66" spans="1:29" ht="19.5" thickBot="1">
      <c r="A66" s="339" t="s">
        <v>126</v>
      </c>
      <c r="B66" s="181" t="s">
        <v>150</v>
      </c>
      <c r="C66" s="244"/>
      <c r="D66" s="223">
        <v>2</v>
      </c>
      <c r="E66" s="245"/>
      <c r="F66" s="246">
        <f>G66*30</f>
        <v>210</v>
      </c>
      <c r="G66" s="401">
        <v>7</v>
      </c>
      <c r="H66" s="402"/>
      <c r="I66" s="403">
        <v>6</v>
      </c>
      <c r="J66" s="403">
        <v>24</v>
      </c>
      <c r="K66" s="403"/>
      <c r="L66" s="403"/>
      <c r="M66" s="404"/>
      <c r="N66" s="402">
        <v>20</v>
      </c>
      <c r="O66" s="405"/>
      <c r="P66" s="406">
        <f>F66-H66-N66-O66</f>
        <v>190</v>
      </c>
      <c r="Q66" s="231"/>
      <c r="R66" s="370"/>
      <c r="S66" s="236"/>
      <c r="T66" s="306"/>
      <c r="U66" s="301"/>
      <c r="V66" s="301"/>
      <c r="W66" s="301"/>
      <c r="X66" s="301"/>
      <c r="Y66" s="306"/>
      <c r="Z66" s="303"/>
      <c r="AA66" s="303"/>
      <c r="AB66" s="303"/>
      <c r="AC66" s="303"/>
    </row>
    <row r="67" spans="1:29" ht="19.5" thickBot="1">
      <c r="A67" s="107"/>
      <c r="B67" s="221" t="s">
        <v>75</v>
      </c>
      <c r="C67" s="225"/>
      <c r="D67" s="226"/>
      <c r="E67" s="228">
        <v>0</v>
      </c>
      <c r="F67" s="225">
        <v>900</v>
      </c>
      <c r="G67" s="230">
        <v>23</v>
      </c>
      <c r="H67" s="225">
        <v>120</v>
      </c>
      <c r="I67" s="226">
        <v>36</v>
      </c>
      <c r="J67" s="226">
        <v>24</v>
      </c>
      <c r="K67" s="226">
        <v>60</v>
      </c>
      <c r="L67" s="226"/>
      <c r="M67" s="228"/>
      <c r="N67" s="225">
        <v>58</v>
      </c>
      <c r="O67" s="227">
        <v>30</v>
      </c>
      <c r="P67" s="235">
        <v>692</v>
      </c>
      <c r="Q67" s="225"/>
      <c r="R67" s="126">
        <v>23</v>
      </c>
      <c r="S67" s="126"/>
      <c r="T67" s="306"/>
      <c r="U67" s="301"/>
      <c r="V67" s="301"/>
      <c r="W67" s="301"/>
      <c r="X67" s="301"/>
      <c r="Y67" s="306"/>
      <c r="Z67" s="303"/>
      <c r="AA67" s="303"/>
      <c r="AB67" s="303"/>
      <c r="AC67" s="303"/>
    </row>
    <row r="68" spans="1:29" ht="30" customHeight="1" thickBot="1">
      <c r="A68" s="495" t="s">
        <v>70</v>
      </c>
      <c r="B68" s="496"/>
      <c r="C68" s="278"/>
      <c r="D68" s="278"/>
      <c r="E68" s="278"/>
      <c r="F68" s="278">
        <v>2700</v>
      </c>
      <c r="G68" s="278">
        <f aca="true" t="shared" si="9" ref="G68:S68">G45+G57</f>
        <v>90</v>
      </c>
      <c r="H68" s="278">
        <f t="shared" si="9"/>
        <v>388</v>
      </c>
      <c r="I68" s="278">
        <f t="shared" si="9"/>
        <v>146</v>
      </c>
      <c r="J68" s="278">
        <f t="shared" si="9"/>
        <v>48</v>
      </c>
      <c r="K68" s="278">
        <f t="shared" si="9"/>
        <v>194</v>
      </c>
      <c r="L68" s="278"/>
      <c r="M68" s="278"/>
      <c r="N68" s="278">
        <v>58</v>
      </c>
      <c r="O68" s="278">
        <f t="shared" si="9"/>
        <v>120</v>
      </c>
      <c r="P68" s="278">
        <f t="shared" si="9"/>
        <v>1271.5</v>
      </c>
      <c r="Q68" s="279">
        <f t="shared" si="9"/>
        <v>16</v>
      </c>
      <c r="R68" s="280">
        <f t="shared" si="9"/>
        <v>43</v>
      </c>
      <c r="S68" s="280">
        <f t="shared" si="9"/>
        <v>26</v>
      </c>
      <c r="T68" s="306"/>
      <c r="U68" s="301"/>
      <c r="V68" s="301"/>
      <c r="W68" s="301"/>
      <c r="X68" s="301"/>
      <c r="Y68" s="306"/>
      <c r="Z68" s="309"/>
      <c r="AA68" s="309"/>
      <c r="AB68" s="309"/>
      <c r="AC68" s="301"/>
    </row>
    <row r="69" spans="1:29" ht="18.75">
      <c r="A69" s="110"/>
      <c r="B69" s="111"/>
      <c r="C69" s="112"/>
      <c r="D69" s="112"/>
      <c r="E69" s="112"/>
      <c r="F69" s="112"/>
      <c r="G69" s="112"/>
      <c r="H69" s="111"/>
      <c r="I69" s="111"/>
      <c r="J69" s="111"/>
      <c r="K69" s="110"/>
      <c r="L69" s="110"/>
      <c r="M69" s="110"/>
      <c r="N69" s="110"/>
      <c r="O69" s="110"/>
      <c r="P69" s="110"/>
      <c r="Q69" s="110"/>
      <c r="R69" s="110"/>
      <c r="S69" s="110"/>
      <c r="T69" s="306"/>
      <c r="U69" s="301"/>
      <c r="V69" s="301"/>
      <c r="W69" s="301"/>
      <c r="X69" s="301"/>
      <c r="Y69" s="306"/>
      <c r="Z69" s="310"/>
      <c r="AA69" s="310"/>
      <c r="AB69" s="310"/>
      <c r="AC69" s="306"/>
    </row>
    <row r="70" spans="1:29" ht="18.75">
      <c r="A70" s="281" t="s">
        <v>39</v>
      </c>
      <c r="B70" s="282"/>
      <c r="C70" s="282"/>
      <c r="D70" s="282"/>
      <c r="E70" s="282"/>
      <c r="F70" s="282"/>
      <c r="G70" s="282"/>
      <c r="H70" s="282"/>
      <c r="I70" s="282"/>
      <c r="J70" s="281"/>
      <c r="K70" s="283"/>
      <c r="L70" s="283"/>
      <c r="M70" s="281"/>
      <c r="N70" s="281"/>
      <c r="O70" s="281"/>
      <c r="P70" s="281"/>
      <c r="Q70" s="281"/>
      <c r="R70" s="281"/>
      <c r="S70" s="284"/>
      <c r="T70" s="306"/>
      <c r="U70" s="301"/>
      <c r="V70" s="301"/>
      <c r="W70" s="301"/>
      <c r="X70" s="301"/>
      <c r="Y70" s="306"/>
      <c r="Z70" s="301"/>
      <c r="AA70" s="301"/>
      <c r="AB70" s="301"/>
      <c r="AC70" s="301"/>
    </row>
    <row r="71" spans="1:29" ht="18" customHeight="1">
      <c r="A71" s="482" t="s">
        <v>55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4"/>
      <c r="P71" s="285" t="s">
        <v>0</v>
      </c>
      <c r="Q71" s="286" t="s">
        <v>35</v>
      </c>
      <c r="R71" s="286" t="s">
        <v>36</v>
      </c>
      <c r="S71" s="286" t="s">
        <v>37</v>
      </c>
      <c r="T71" s="306"/>
      <c r="U71" s="301"/>
      <c r="V71" s="301"/>
      <c r="W71" s="301"/>
      <c r="X71" s="301"/>
      <c r="Y71" s="306"/>
      <c r="Z71" s="301"/>
      <c r="AA71" s="301"/>
      <c r="AB71" s="301"/>
      <c r="AC71" s="301"/>
    </row>
    <row r="72" spans="1:29" ht="18" customHeight="1">
      <c r="A72" s="485" t="s">
        <v>40</v>
      </c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7"/>
      <c r="P72" s="287"/>
      <c r="Q72" s="288"/>
      <c r="R72" s="288"/>
      <c r="S72" s="288"/>
      <c r="T72" s="306"/>
      <c r="U72" s="301"/>
      <c r="V72" s="301"/>
      <c r="W72" s="301"/>
      <c r="X72" s="301"/>
      <c r="Y72" s="306"/>
      <c r="Z72" s="301"/>
      <c r="AA72" s="301"/>
      <c r="AB72" s="301"/>
      <c r="AC72" s="301"/>
    </row>
    <row r="73" spans="1:29" ht="18" customHeight="1">
      <c r="A73" s="485" t="s">
        <v>43</v>
      </c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7"/>
      <c r="P73" s="287">
        <v>90</v>
      </c>
      <c r="Q73" s="288"/>
      <c r="R73" s="289"/>
      <c r="S73" s="289"/>
      <c r="T73" s="306"/>
      <c r="U73" s="301"/>
      <c r="V73" s="301"/>
      <c r="W73" s="301"/>
      <c r="X73" s="301"/>
      <c r="Y73" s="306"/>
      <c r="Z73" s="301"/>
      <c r="AA73" s="301"/>
      <c r="AB73" s="301"/>
      <c r="AC73" s="301"/>
    </row>
    <row r="74" spans="1:29" ht="18" customHeight="1">
      <c r="A74" s="485" t="s">
        <v>42</v>
      </c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7"/>
      <c r="P74" s="287"/>
      <c r="Q74" s="180"/>
      <c r="R74" s="180"/>
      <c r="S74" s="180"/>
      <c r="T74" s="306"/>
      <c r="U74" s="301"/>
      <c r="V74" s="301"/>
      <c r="W74" s="301"/>
      <c r="X74" s="301"/>
      <c r="Y74" s="306"/>
      <c r="Z74" s="303"/>
      <c r="AA74" s="303"/>
      <c r="AB74" s="303"/>
      <c r="AC74" s="303"/>
    </row>
    <row r="75" spans="1:29" ht="18" customHeight="1">
      <c r="A75" s="485" t="s">
        <v>41</v>
      </c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7"/>
      <c r="P75" s="287"/>
      <c r="Q75" s="180"/>
      <c r="R75" s="180"/>
      <c r="S75" s="180"/>
      <c r="T75" s="306"/>
      <c r="U75" s="301"/>
      <c r="V75" s="301"/>
      <c r="W75" s="301"/>
      <c r="X75" s="301"/>
      <c r="Y75" s="306"/>
      <c r="Z75" s="303"/>
      <c r="AA75" s="303"/>
      <c r="AB75" s="303"/>
      <c r="AC75" s="303"/>
    </row>
    <row r="76" spans="1:29" ht="18" customHeight="1">
      <c r="A76" s="485" t="s">
        <v>99</v>
      </c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486"/>
      <c r="O76" s="487"/>
      <c r="P76" s="290"/>
      <c r="Q76" s="180"/>
      <c r="R76" s="180"/>
      <c r="S76" s="291"/>
      <c r="T76" s="306"/>
      <c r="U76" s="301"/>
      <c r="V76" s="301"/>
      <c r="W76" s="301"/>
      <c r="X76" s="301"/>
      <c r="Y76" s="306"/>
      <c r="Z76" s="303"/>
      <c r="AA76" s="303"/>
      <c r="AB76" s="303"/>
      <c r="AC76" s="303"/>
    </row>
    <row r="77" spans="1:29" ht="18" customHeight="1">
      <c r="A77" s="485" t="s">
        <v>104</v>
      </c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7"/>
      <c r="P77" s="290"/>
      <c r="Q77" s="180"/>
      <c r="R77" s="291"/>
      <c r="S77" s="291"/>
      <c r="T77" s="306"/>
      <c r="U77" s="301"/>
      <c r="V77" s="301"/>
      <c r="W77" s="301"/>
      <c r="X77" s="301"/>
      <c r="Y77" s="306"/>
      <c r="Z77" s="301"/>
      <c r="AA77" s="301"/>
      <c r="AB77" s="301"/>
      <c r="AC77" s="301"/>
    </row>
    <row r="78" spans="1:29" ht="18" customHeight="1">
      <c r="A78" s="485" t="s">
        <v>100</v>
      </c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7"/>
      <c r="P78" s="290"/>
      <c r="Q78" s="180"/>
      <c r="R78" s="180"/>
      <c r="S78" s="291"/>
      <c r="T78" s="306"/>
      <c r="U78" s="301"/>
      <c r="V78" s="301"/>
      <c r="W78" s="301"/>
      <c r="X78" s="301"/>
      <c r="Y78" s="306"/>
      <c r="Z78" s="301"/>
      <c r="AA78" s="301"/>
      <c r="AB78" s="301"/>
      <c r="AC78" s="301"/>
    </row>
    <row r="79" spans="1:29" ht="18.75">
      <c r="A79" s="113"/>
      <c r="B79" s="114"/>
      <c r="C79" s="115"/>
      <c r="D79" s="116"/>
      <c r="E79" s="117"/>
      <c r="F79" s="117"/>
      <c r="G79" s="117"/>
      <c r="H79" s="117"/>
      <c r="I79" s="118"/>
      <c r="J79" s="119"/>
      <c r="K79" s="119"/>
      <c r="L79" s="117"/>
      <c r="M79" s="117"/>
      <c r="N79" s="117"/>
      <c r="O79" s="117"/>
      <c r="P79" s="52"/>
      <c r="Q79" s="52"/>
      <c r="R79" s="52"/>
      <c r="S79" s="52"/>
      <c r="T79" s="306"/>
      <c r="U79" s="301"/>
      <c r="V79" s="301"/>
      <c r="W79" s="301"/>
      <c r="X79" s="301"/>
      <c r="Y79" s="306"/>
      <c r="Z79" s="303"/>
      <c r="AA79" s="303"/>
      <c r="AB79" s="303"/>
      <c r="AC79" s="303"/>
    </row>
    <row r="80" spans="1:29" ht="18.75">
      <c r="A80" s="414" t="s">
        <v>175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481" t="s">
        <v>44</v>
      </c>
      <c r="M80" s="481"/>
      <c r="N80" s="481"/>
      <c r="O80" s="481"/>
      <c r="P80" s="481"/>
      <c r="Q80" s="481"/>
      <c r="R80" s="481"/>
      <c r="S80" s="481"/>
      <c r="T80" s="306"/>
      <c r="U80" s="301"/>
      <c r="V80" s="301"/>
      <c r="W80" s="301"/>
      <c r="X80" s="301"/>
      <c r="Y80" s="306"/>
      <c r="Z80" s="303"/>
      <c r="AA80" s="303"/>
      <c r="AB80" s="303"/>
      <c r="AC80" s="303"/>
    </row>
    <row r="81" spans="1:29" ht="18.75">
      <c r="A81" s="120" t="s">
        <v>127</v>
      </c>
      <c r="B81" s="372">
        <v>2023</v>
      </c>
      <c r="C81" s="62"/>
      <c r="D81" s="62"/>
      <c r="E81" s="62"/>
      <c r="F81" s="62"/>
      <c r="G81" s="62"/>
      <c r="H81" s="62"/>
      <c r="I81" s="62"/>
      <c r="J81" s="62"/>
      <c r="K81" s="62"/>
      <c r="L81" s="481" t="s">
        <v>49</v>
      </c>
      <c r="M81" s="481"/>
      <c r="N81" s="481"/>
      <c r="O81" s="481"/>
      <c r="P81" s="481"/>
      <c r="Q81" s="481"/>
      <c r="R81" s="481"/>
      <c r="S81" s="481"/>
      <c r="T81" s="306"/>
      <c r="U81" s="301"/>
      <c r="V81" s="301"/>
      <c r="W81" s="301"/>
      <c r="X81" s="301"/>
      <c r="Y81" s="306"/>
      <c r="Z81" s="303"/>
      <c r="AA81" s="303"/>
      <c r="AB81" s="303"/>
      <c r="AC81" s="303"/>
    </row>
    <row r="82" spans="1:29" ht="18.75">
      <c r="A82" s="120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7"/>
      <c r="T82" s="306"/>
      <c r="U82" s="301"/>
      <c r="V82" s="301"/>
      <c r="W82" s="301"/>
      <c r="X82" s="301"/>
      <c r="Y82" s="306"/>
      <c r="Z82" s="301"/>
      <c r="AA82" s="301"/>
      <c r="AB82" s="301"/>
      <c r="AC82" s="301"/>
    </row>
    <row r="83" spans="1:29" ht="18.75">
      <c r="A83" s="415" t="s">
        <v>181</v>
      </c>
      <c r="B83" s="121"/>
      <c r="C83" s="81"/>
      <c r="D83" s="81"/>
      <c r="E83" s="81"/>
      <c r="F83" s="81"/>
      <c r="G83" s="49"/>
      <c r="H83" s="81"/>
      <c r="I83" s="81"/>
      <c r="J83" s="62"/>
      <c r="K83" s="81"/>
      <c r="L83" s="480" t="s">
        <v>153</v>
      </c>
      <c r="M83" s="481"/>
      <c r="N83" s="481"/>
      <c r="O83" s="481"/>
      <c r="P83" s="481"/>
      <c r="Q83" s="481"/>
      <c r="R83" s="481"/>
      <c r="S83" s="481"/>
      <c r="T83" s="306"/>
      <c r="U83" s="301"/>
      <c r="V83" s="301"/>
      <c r="W83" s="301"/>
      <c r="X83" s="301"/>
      <c r="Y83" s="306"/>
      <c r="Z83" s="303"/>
      <c r="AA83" s="303"/>
      <c r="AB83" s="303"/>
      <c r="AC83" s="303"/>
    </row>
    <row r="84" spans="1:29" ht="18.75">
      <c r="A84" s="112"/>
      <c r="B84" s="111"/>
      <c r="C84" s="112"/>
      <c r="D84" s="112"/>
      <c r="E84" s="112"/>
      <c r="F84" s="112"/>
      <c r="G84" s="112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306"/>
      <c r="U84" s="301"/>
      <c r="V84" s="301"/>
      <c r="W84" s="301"/>
      <c r="X84" s="301"/>
      <c r="Y84" s="306"/>
      <c r="Z84" s="303"/>
      <c r="AA84" s="303"/>
      <c r="AB84" s="303"/>
      <c r="AC84" s="303"/>
    </row>
    <row r="85" spans="1:29" ht="18.75">
      <c r="A85" s="112"/>
      <c r="B85" s="111"/>
      <c r="C85" s="112"/>
      <c r="D85" s="112"/>
      <c r="E85" s="112"/>
      <c r="F85" s="112"/>
      <c r="G85" s="112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306"/>
      <c r="U85" s="301"/>
      <c r="V85" s="301"/>
      <c r="W85" s="301"/>
      <c r="X85" s="301"/>
      <c r="Y85" s="306"/>
      <c r="Z85" s="301"/>
      <c r="AA85" s="301"/>
      <c r="AB85" s="301"/>
      <c r="AC85" s="301"/>
    </row>
    <row r="86" spans="1:25" ht="18.75">
      <c r="A86" s="112"/>
      <c r="B86" s="111"/>
      <c r="C86" s="112"/>
      <c r="D86" s="112"/>
      <c r="E86" s="112"/>
      <c r="F86" s="112"/>
      <c r="G86" s="112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306"/>
      <c r="U86" s="301"/>
      <c r="V86" s="301"/>
      <c r="W86" s="301"/>
      <c r="X86" s="301"/>
      <c r="Y86" s="306"/>
    </row>
    <row r="87" spans="1:25" ht="18.75">
      <c r="A87" s="112"/>
      <c r="B87" s="111"/>
      <c r="C87" s="112"/>
      <c r="D87" s="112"/>
      <c r="E87" s="112"/>
      <c r="F87" s="112"/>
      <c r="G87" s="112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306"/>
      <c r="U87" s="306"/>
      <c r="V87" s="306"/>
      <c r="W87" s="306"/>
      <c r="X87" s="306"/>
      <c r="Y87" s="306"/>
    </row>
    <row r="88" spans="1:29" ht="18.75">
      <c r="A88" s="112"/>
      <c r="B88" s="111"/>
      <c r="C88" s="112"/>
      <c r="D88" s="112"/>
      <c r="E88" s="112"/>
      <c r="F88" s="112"/>
      <c r="G88" s="112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</row>
    <row r="89" spans="1:29" ht="18.75">
      <c r="A89" s="112"/>
      <c r="B89" s="111"/>
      <c r="C89" s="112"/>
      <c r="D89" s="112"/>
      <c r="E89" s="112"/>
      <c r="F89" s="112"/>
      <c r="G89" s="112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</row>
    <row r="90" spans="1:29" ht="18.75">
      <c r="A90" s="112"/>
      <c r="B90" s="111"/>
      <c r="C90" s="112"/>
      <c r="D90" s="112"/>
      <c r="E90" s="112"/>
      <c r="F90" s="112"/>
      <c r="G90" s="112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</row>
    <row r="91" spans="1:29" ht="18.75">
      <c r="A91" s="112"/>
      <c r="B91" s="111"/>
      <c r="C91" s="112"/>
      <c r="D91" s="112"/>
      <c r="E91" s="112"/>
      <c r="F91" s="112"/>
      <c r="G91" s="112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</row>
    <row r="92" spans="1:29" ht="18.75">
      <c r="A92" s="112"/>
      <c r="B92" s="111"/>
      <c r="C92" s="112"/>
      <c r="D92" s="112"/>
      <c r="E92" s="112"/>
      <c r="F92" s="112"/>
      <c r="G92" s="112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</row>
    <row r="93" spans="1:29" ht="18.75">
      <c r="A93" s="112"/>
      <c r="B93" s="111"/>
      <c r="C93" s="112"/>
      <c r="D93" s="112"/>
      <c r="E93" s="112"/>
      <c r="F93" s="112"/>
      <c r="G93" s="112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</row>
    <row r="94" spans="1:29" ht="18.75">
      <c r="A94" s="112"/>
      <c r="B94" s="111"/>
      <c r="C94" s="112"/>
      <c r="D94" s="112"/>
      <c r="E94" s="112"/>
      <c r="F94" s="112"/>
      <c r="G94" s="112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</row>
    <row r="95" spans="1:29" ht="18.75">
      <c r="A95" s="112"/>
      <c r="B95" s="111"/>
      <c r="C95" s="112"/>
      <c r="D95" s="112"/>
      <c r="E95" s="112"/>
      <c r="F95" s="112"/>
      <c r="G95" s="112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</row>
    <row r="96" spans="1:29" ht="18.75">
      <c r="A96" s="112"/>
      <c r="B96" s="111"/>
      <c r="C96" s="112"/>
      <c r="D96" s="112"/>
      <c r="E96" s="112"/>
      <c r="F96" s="112"/>
      <c r="G96" s="112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</row>
    <row r="97" spans="1:29" ht="18.75">
      <c r="A97" s="112"/>
      <c r="B97" s="111"/>
      <c r="C97" s="112"/>
      <c r="D97" s="112"/>
      <c r="E97" s="112"/>
      <c r="F97" s="112"/>
      <c r="G97" s="112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</row>
    <row r="98" spans="1:29" ht="18.75">
      <c r="A98" s="112"/>
      <c r="B98" s="111"/>
      <c r="C98" s="112"/>
      <c r="D98" s="112"/>
      <c r="E98" s="112"/>
      <c r="F98" s="112"/>
      <c r="G98" s="112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</row>
    <row r="99" spans="1:29" ht="18.75">
      <c r="A99" s="112"/>
      <c r="B99" s="111"/>
      <c r="C99" s="112"/>
      <c r="D99" s="112"/>
      <c r="E99" s="112"/>
      <c r="F99" s="112"/>
      <c r="G99" s="112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</row>
    <row r="100" spans="1:29" ht="18.75">
      <c r="A100" s="112"/>
      <c r="B100" s="111"/>
      <c r="C100" s="112"/>
      <c r="D100" s="112"/>
      <c r="E100" s="112"/>
      <c r="F100" s="112"/>
      <c r="G100" s="112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</row>
    <row r="101" spans="1:29" ht="18.75">
      <c r="A101" s="112"/>
      <c r="B101" s="111"/>
      <c r="C101" s="112"/>
      <c r="D101" s="112"/>
      <c r="E101" s="112"/>
      <c r="F101" s="112"/>
      <c r="G101" s="112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</row>
    <row r="102" spans="1:19" ht="18.75">
      <c r="A102" s="112"/>
      <c r="B102" s="111"/>
      <c r="C102" s="112"/>
      <c r="D102" s="112"/>
      <c r="E102" s="112"/>
      <c r="F102" s="112"/>
      <c r="G102" s="112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</sheetData>
  <sheetProtection/>
  <mergeCells count="42">
    <mergeCell ref="C42:C43"/>
    <mergeCell ref="A47:H47"/>
    <mergeCell ref="G5:G7"/>
    <mergeCell ref="H5:M5"/>
    <mergeCell ref="A68:B68"/>
    <mergeCell ref="K6:K7"/>
    <mergeCell ref="A10:H10"/>
    <mergeCell ref="J6:J7"/>
    <mergeCell ref="M6:M7"/>
    <mergeCell ref="A41:H41"/>
    <mergeCell ref="A75:O75"/>
    <mergeCell ref="A78:O78"/>
    <mergeCell ref="L80:S80"/>
    <mergeCell ref="L81:S81"/>
    <mergeCell ref="A76:O76"/>
    <mergeCell ref="A77:O77"/>
    <mergeCell ref="A1:S1"/>
    <mergeCell ref="A3:A7"/>
    <mergeCell ref="B3:B7"/>
    <mergeCell ref="C3:E5"/>
    <mergeCell ref="F3:P3"/>
    <mergeCell ref="L83:S83"/>
    <mergeCell ref="A71:O71"/>
    <mergeCell ref="A72:O72"/>
    <mergeCell ref="A73:O73"/>
    <mergeCell ref="A74:O74"/>
    <mergeCell ref="E6:E7"/>
    <mergeCell ref="H6:H7"/>
    <mergeCell ref="C6:C7"/>
    <mergeCell ref="D6:D7"/>
    <mergeCell ref="N6:N7"/>
    <mergeCell ref="L6:L7"/>
    <mergeCell ref="Q3:S3"/>
    <mergeCell ref="O6:O7"/>
    <mergeCell ref="Q6:S6"/>
    <mergeCell ref="F4:G4"/>
    <mergeCell ref="H4:P4"/>
    <mergeCell ref="Q4:R4"/>
    <mergeCell ref="F5:F7"/>
    <mergeCell ref="I6:I7"/>
    <mergeCell ref="N5:O5"/>
    <mergeCell ref="P5:P7"/>
  </mergeCells>
  <printOptions horizontalCentered="1"/>
  <pageMargins left="0.3937007874015748" right="0.3937007874015748" top="0.7874015748031497" bottom="0.3937007874015748" header="0.31496062992125984" footer="0.31496062992125984"/>
  <pageSetup fitToHeight="2" fitToWidth="1" horizontalDpi="600" verticalDpi="600" orientation="landscape" paperSize="9" scale="56" r:id="rId1"/>
  <rowBreaks count="1" manualBreakCount="1">
    <brk id="4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Gozhyk</dc:creator>
  <cp:keywords/>
  <dc:description/>
  <cp:lastModifiedBy>adm</cp:lastModifiedBy>
  <cp:lastPrinted>2023-05-01T08:15:43Z</cp:lastPrinted>
  <dcterms:created xsi:type="dcterms:W3CDTF">2010-02-25T10:28:35Z</dcterms:created>
  <dcterms:modified xsi:type="dcterms:W3CDTF">2023-05-01T08:18:13Z</dcterms:modified>
  <cp:category/>
  <cp:version/>
  <cp:contentType/>
  <cp:contentStatus/>
</cp:coreProperties>
</file>